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9075" tabRatio="609" activeTab="2"/>
  </bookViews>
  <sheets>
    <sheet name="表紙" sheetId="1" r:id="rId1"/>
    <sheet name="6年U12" sheetId="2" r:id="rId2"/>
    <sheet name="5年U11" sheetId="3" r:id="rId3"/>
    <sheet name="4年U10" sheetId="4" r:id="rId4"/>
    <sheet name="3年U9" sheetId="5" r:id="rId5"/>
    <sheet name="2年U8" sheetId="6" r:id="rId6"/>
    <sheet name="1年U7" sheetId="7" r:id="rId7"/>
    <sheet name="少女" sheetId="8" r:id="rId8"/>
    <sheet name="参加チーム一覧" sheetId="9" r:id="rId9"/>
  </sheets>
  <definedNames>
    <definedName name="_xlnm.Print_Area" localSheetId="6">'1年U7'!$B$1:$AJ$9</definedName>
    <definedName name="_xlnm.Print_Area" localSheetId="5">'2年U8'!$B$1:$AH$23</definedName>
    <definedName name="_xlnm.Print_Area" localSheetId="4">'3年U9'!$B$1:$AN$39</definedName>
    <definedName name="_xlnm.Print_Area" localSheetId="3">'4年U10'!$B$1:$AK$35</definedName>
    <definedName name="_xlnm.Print_Area" localSheetId="2">'5年U11'!$B$1:$AH$40</definedName>
    <definedName name="_xlnm.Print_Area" localSheetId="1">'6年U12'!$B$1:$AQ$43</definedName>
    <definedName name="_xlnm.Print_Area" localSheetId="8">'参加チーム一覧'!$B$1:$O$37</definedName>
    <definedName name="_xlnm.Print_Area" localSheetId="7">'少女'!$B$1:$V$11</definedName>
    <definedName name="_xlnm.Print_Area" localSheetId="0">'表紙'!$B$2:$M$30</definedName>
  </definedNames>
  <calcPr fullCalcOnLoad="1"/>
</workbook>
</file>

<file path=xl/sharedStrings.xml><?xml version="1.0" encoding="utf-8"?>
<sst xmlns="http://schemas.openxmlformats.org/spreadsheetml/2006/main" count="982" uniqueCount="277">
  <si>
    <t>勝</t>
  </si>
  <si>
    <t>負</t>
  </si>
  <si>
    <t>得点</t>
  </si>
  <si>
    <t>失点</t>
  </si>
  <si>
    <t>勝点</t>
  </si>
  <si>
    <t>差</t>
  </si>
  <si>
    <t>P勝</t>
  </si>
  <si>
    <t>P負</t>
  </si>
  <si>
    <t>少女の部</t>
  </si>
  <si>
    <t>分</t>
  </si>
  <si>
    <t>U12リーグ（6年）</t>
  </si>
  <si>
    <t>A１</t>
  </si>
  <si>
    <t>９チーム</t>
  </si>
  <si>
    <t>A２</t>
  </si>
  <si>
    <t>A３</t>
  </si>
  <si>
    <t>U11リーグ（5年）</t>
  </si>
  <si>
    <t>B1</t>
  </si>
  <si>
    <t>B2</t>
  </si>
  <si>
    <t>B3</t>
  </si>
  <si>
    <t>U10リーグ（4年）</t>
  </si>
  <si>
    <t>１０チーム</t>
  </si>
  <si>
    <t>U9リーグ（3年）</t>
  </si>
  <si>
    <t>D1</t>
  </si>
  <si>
    <t>D2</t>
  </si>
  <si>
    <t>D3</t>
  </si>
  <si>
    <t>U-12リーグ（6年生）</t>
  </si>
  <si>
    <t>U-11リーグ（5年生）</t>
  </si>
  <si>
    <t>U-10リーグ（4年生）</t>
  </si>
  <si>
    <t>U-9リーグ（3年生）</t>
  </si>
  <si>
    <t>D1（10チーム）</t>
  </si>
  <si>
    <t>D3（9チーム）</t>
  </si>
  <si>
    <t>U-8リーグ（2年生）</t>
  </si>
  <si>
    <t>U-7リーグ（1年生）</t>
  </si>
  <si>
    <t>U8リーグ（2年）</t>
  </si>
  <si>
    <t>E1</t>
  </si>
  <si>
    <t>E2</t>
  </si>
  <si>
    <t>U7リーグ（1年）</t>
  </si>
  <si>
    <t>F1</t>
  </si>
  <si>
    <t>少女リーグ</t>
  </si>
  <si>
    <t>大沼</t>
  </si>
  <si>
    <t>グラシア</t>
  </si>
  <si>
    <t>共和</t>
  </si>
  <si>
    <t>ミハタ</t>
  </si>
  <si>
    <t>鹿島</t>
  </si>
  <si>
    <t>相模台</t>
  </si>
  <si>
    <t>パッセ</t>
  </si>
  <si>
    <t>コラソン</t>
  </si>
  <si>
    <t>大野台</t>
  </si>
  <si>
    <t>南</t>
  </si>
  <si>
    <t>星が丘</t>
  </si>
  <si>
    <t>上溝</t>
  </si>
  <si>
    <t>大沢</t>
  </si>
  <si>
    <t>東</t>
  </si>
  <si>
    <t>相模野</t>
  </si>
  <si>
    <t>西一</t>
  </si>
  <si>
    <t>橋本</t>
  </si>
  <si>
    <t>藤野</t>
  </si>
  <si>
    <t>ブレッサ</t>
  </si>
  <si>
    <t>津久井</t>
  </si>
  <si>
    <t>作の口</t>
  </si>
  <si>
    <t>清新</t>
  </si>
  <si>
    <t>田名</t>
  </si>
  <si>
    <t>相武台</t>
  </si>
  <si>
    <t>S中央</t>
  </si>
  <si>
    <t>G1（4チーム）</t>
  </si>
  <si>
    <t>ミハタレッド</t>
  </si>
  <si>
    <t>FCパッセロ相模原</t>
  </si>
  <si>
    <t>FCパッセロ相模原ミニ</t>
  </si>
  <si>
    <t>大沢フラワー</t>
  </si>
  <si>
    <t>ミハタレッド</t>
  </si>
  <si>
    <t>パッセロA</t>
  </si>
  <si>
    <t>パッセロB</t>
  </si>
  <si>
    <t>４チーム</t>
  </si>
  <si>
    <t>順位</t>
  </si>
  <si>
    <t>2022年度 相模原市少年サッカーリーグ　　　　　　成績表</t>
  </si>
  <si>
    <t>　令和4年度相模原少年サッカーリーグ　チーム一覧表</t>
  </si>
  <si>
    <t>A1（11チーム）</t>
  </si>
  <si>
    <t>A2（11チーム）</t>
  </si>
  <si>
    <t>A3（10チーム）</t>
  </si>
  <si>
    <t>B1（10チーム）</t>
  </si>
  <si>
    <t>B2（9チーム）</t>
  </si>
  <si>
    <t>B3（9チーム）</t>
  </si>
  <si>
    <t>C1（11チーム）</t>
  </si>
  <si>
    <t>C3（10チーム）</t>
  </si>
  <si>
    <t>D2（9チーム）</t>
  </si>
  <si>
    <t>上南</t>
  </si>
  <si>
    <t>SOYO</t>
  </si>
  <si>
    <t>ポデロッサ</t>
  </si>
  <si>
    <t>相東</t>
  </si>
  <si>
    <t>南大野</t>
  </si>
  <si>
    <t>１１チーム</t>
  </si>
  <si>
    <t>C１</t>
  </si>
  <si>
    <t>C２</t>
  </si>
  <si>
    <t>C３</t>
  </si>
  <si>
    <t>星が丘SC</t>
  </si>
  <si>
    <t>星が丘ジュニア(A)</t>
  </si>
  <si>
    <t>星が丘ファイターズ(B)</t>
  </si>
  <si>
    <t>星が丘スターズ</t>
  </si>
  <si>
    <t>星が丘マイルド</t>
  </si>
  <si>
    <t>OSジュニア</t>
  </si>
  <si>
    <t>OSイエロー</t>
  </si>
  <si>
    <t>OSリトルスターズ</t>
  </si>
  <si>
    <t>大沼イーグルス</t>
  </si>
  <si>
    <t>大沼ファルコン</t>
  </si>
  <si>
    <t>大沼コンドル</t>
  </si>
  <si>
    <t>南大野コスモス</t>
  </si>
  <si>
    <t>南大野グラジオラス</t>
  </si>
  <si>
    <t>南大野ヤマユリ</t>
  </si>
  <si>
    <t>南大野アジサイ</t>
  </si>
  <si>
    <t>南JFCシューターズ</t>
  </si>
  <si>
    <t>南JFCアストローズ</t>
  </si>
  <si>
    <t>南JFCビクトリー</t>
  </si>
  <si>
    <t>南JFCファルコン</t>
  </si>
  <si>
    <t>大沢FCサンドロッド</t>
  </si>
  <si>
    <t>大沢FCスティム</t>
  </si>
  <si>
    <t>大沢FCフラワー</t>
  </si>
  <si>
    <t>橋本SCジュニア</t>
  </si>
  <si>
    <t>橋本アタックス</t>
  </si>
  <si>
    <t>橋本ゴーイングス</t>
  </si>
  <si>
    <t>西一スカイブルー</t>
  </si>
  <si>
    <t>西一ドルディーズ</t>
  </si>
  <si>
    <t>上南サザンイレブン</t>
  </si>
  <si>
    <t>上南ジュニアーズ</t>
  </si>
  <si>
    <t>上南チーターズ</t>
  </si>
  <si>
    <t>共和リトル</t>
  </si>
  <si>
    <t>共和ジュニア</t>
  </si>
  <si>
    <t>共和チップス</t>
  </si>
  <si>
    <t>大野台SCオレンジ</t>
  </si>
  <si>
    <t>大野台SCホワイト</t>
  </si>
  <si>
    <t>大野台SCデサフィーオ</t>
  </si>
  <si>
    <t>大野台SCレガシー</t>
  </si>
  <si>
    <t>相武台ニューグリーン</t>
  </si>
  <si>
    <t>相武台ジュニアーズ</t>
  </si>
  <si>
    <t>相武台シャーク</t>
  </si>
  <si>
    <t>相武台バトルズ</t>
  </si>
  <si>
    <t>上溝FC</t>
  </si>
  <si>
    <t>上溝ユース</t>
  </si>
  <si>
    <t>上溝ジュニア</t>
  </si>
  <si>
    <t>上溝リトル</t>
  </si>
  <si>
    <t>相模台サッカークラブ</t>
  </si>
  <si>
    <t>相模台バーニング</t>
  </si>
  <si>
    <t>清新ジャンプ</t>
  </si>
  <si>
    <t>清新ステップ</t>
  </si>
  <si>
    <t>清新ホップ</t>
  </si>
  <si>
    <t>清新ダッシュ</t>
  </si>
  <si>
    <t>田名SC</t>
  </si>
  <si>
    <t>田名ラズベリー</t>
  </si>
  <si>
    <t>SOYOガンバーズ</t>
  </si>
  <si>
    <t>SOYOモンキーズ</t>
  </si>
  <si>
    <t>SOYOスターズ</t>
  </si>
  <si>
    <t>東FCマリオ</t>
  </si>
  <si>
    <t>東FCウィンズ</t>
  </si>
  <si>
    <t>東FCレッド</t>
  </si>
  <si>
    <t>東FCニューエイト</t>
  </si>
  <si>
    <t>作の口ロッソ</t>
  </si>
  <si>
    <t>作の口ウィングス</t>
  </si>
  <si>
    <t>作の口プレジャー</t>
  </si>
  <si>
    <t>作の口ジョイ</t>
  </si>
  <si>
    <t>ミハタブラック</t>
  </si>
  <si>
    <t>S中央レガッテ</t>
  </si>
  <si>
    <t>S中央アミスタ</t>
  </si>
  <si>
    <t>S中央ゼロ</t>
  </si>
  <si>
    <t>ARTEレッド</t>
  </si>
  <si>
    <t>ARTEネイビー</t>
  </si>
  <si>
    <t>ARTEホワイト</t>
  </si>
  <si>
    <t>バディーSC中和田ユベントス</t>
  </si>
  <si>
    <t>バディーSC中和田バイエルン</t>
  </si>
  <si>
    <t>OKイエロー</t>
  </si>
  <si>
    <t>FCコラソン・セイス</t>
  </si>
  <si>
    <t>FCコラソン・スィンコ</t>
  </si>
  <si>
    <t>FCコラソン・クワトロ</t>
  </si>
  <si>
    <t>FCコラソン・トレス</t>
  </si>
  <si>
    <t>津久井FCミラクル</t>
  </si>
  <si>
    <t>津久井FCアニモ</t>
  </si>
  <si>
    <t>ブリンカルスター</t>
  </si>
  <si>
    <t>ブリンカルキング</t>
  </si>
  <si>
    <t>相模野FC</t>
  </si>
  <si>
    <t>相模野ギャング</t>
  </si>
  <si>
    <t>相模野SC</t>
  </si>
  <si>
    <t>相模野リトル</t>
  </si>
  <si>
    <t>つくい中央FCセレクト</t>
  </si>
  <si>
    <t>つくい中央FCシリウス</t>
  </si>
  <si>
    <t>つくい中央FCベントレス</t>
  </si>
  <si>
    <t>相東UFC TOP</t>
  </si>
  <si>
    <t>相東UFCイレブン</t>
  </si>
  <si>
    <t>相東UFCサード</t>
  </si>
  <si>
    <t>パッセティラール</t>
  </si>
  <si>
    <t>パッセトラスパテ</t>
  </si>
  <si>
    <t>パッセクルーサ</t>
  </si>
  <si>
    <t>パッセプリメイラ</t>
  </si>
  <si>
    <t>藤野チェルシー</t>
  </si>
  <si>
    <t>藤野アトレチコ</t>
  </si>
  <si>
    <t>ブレッサ相模原ジューニョ</t>
  </si>
  <si>
    <t>ブレッサ相模原マイオ</t>
  </si>
  <si>
    <t>アトラソングリーン</t>
  </si>
  <si>
    <t>アトラソンブルー</t>
  </si>
  <si>
    <t>アトラソンレッド</t>
  </si>
  <si>
    <t>むげんゴーゴー</t>
  </si>
  <si>
    <t>むげんヨミヨミ</t>
  </si>
  <si>
    <t>むげんサンサン</t>
  </si>
  <si>
    <t>FCポデロッサ</t>
  </si>
  <si>
    <t>グラシアジュニア</t>
  </si>
  <si>
    <t>グラシアJr.</t>
  </si>
  <si>
    <t>グラシアボーイ</t>
  </si>
  <si>
    <t>グラシアリトル</t>
  </si>
  <si>
    <t>オルテジュニア</t>
  </si>
  <si>
    <t>ZEUSブレイズ</t>
  </si>
  <si>
    <t>ZEUSストーム</t>
  </si>
  <si>
    <t>ZEUSサンダー</t>
  </si>
  <si>
    <t>ZEUSブラスト</t>
  </si>
  <si>
    <t>鹿島キッカーズ</t>
  </si>
  <si>
    <t>鹿島シューターズ</t>
  </si>
  <si>
    <t>鹿島ファイターズ</t>
  </si>
  <si>
    <t>鹿島ヤンガーズ</t>
  </si>
  <si>
    <t>OSJ</t>
  </si>
  <si>
    <t>つく中</t>
  </si>
  <si>
    <t>ZEUS</t>
  </si>
  <si>
    <t>星が丘A</t>
  </si>
  <si>
    <t>南JFC</t>
  </si>
  <si>
    <t>ARTE</t>
  </si>
  <si>
    <t>東FC</t>
  </si>
  <si>
    <t>アトラソン</t>
  </si>
  <si>
    <t>むげん</t>
  </si>
  <si>
    <t>星が丘B</t>
  </si>
  <si>
    <t>ブリンカル</t>
  </si>
  <si>
    <t>つくい中央</t>
  </si>
  <si>
    <t>中和田</t>
  </si>
  <si>
    <t>オルテンシア</t>
  </si>
  <si>
    <t>OK</t>
  </si>
  <si>
    <t>○</t>
  </si>
  <si>
    <t>●</t>
  </si>
  <si>
    <t>△</t>
  </si>
  <si>
    <t>▲</t>
  </si>
  <si>
    <t>E3</t>
  </si>
  <si>
    <t>E1（8チーム）</t>
  </si>
  <si>
    <t>E2（8チーム）</t>
  </si>
  <si>
    <t>E3（7チーム）</t>
  </si>
  <si>
    <t>F1（9チーム）</t>
  </si>
  <si>
    <t>2回戦総当り</t>
  </si>
  <si>
    <t>C2（10チーム）</t>
  </si>
  <si>
    <t>星が丘リトル</t>
  </si>
  <si>
    <t>星が丘チャイルド</t>
  </si>
  <si>
    <t>OSひよこ</t>
  </si>
  <si>
    <t>南大野アサガオ</t>
  </si>
  <si>
    <t>南JFCペガサス</t>
  </si>
  <si>
    <t>大沢FCドロップ</t>
  </si>
  <si>
    <t>大沢FCアース</t>
  </si>
  <si>
    <t>橋本ファイブキッカーズ</t>
  </si>
  <si>
    <t>大野台ウィニング</t>
  </si>
  <si>
    <t>相武台ファイター</t>
  </si>
  <si>
    <t>上溝チャイルド</t>
  </si>
  <si>
    <t>相模台ブレーブ</t>
  </si>
  <si>
    <t>清新グリーン</t>
  </si>
  <si>
    <t>東FCリトルスター</t>
  </si>
  <si>
    <t>作の口ハッピー</t>
  </si>
  <si>
    <t>ミハタイエロー</t>
  </si>
  <si>
    <t>ミハタブルー</t>
  </si>
  <si>
    <t>相模原みどりシュテルン</t>
  </si>
  <si>
    <t>相模原みどりアミータ</t>
  </si>
  <si>
    <t>バディーSC中和田サンパウロ</t>
  </si>
  <si>
    <t>バディーSC中和田レアルマドリード</t>
  </si>
  <si>
    <t>FCコラソン・ドイス</t>
  </si>
  <si>
    <t>FCコラソン・ウン</t>
  </si>
  <si>
    <t>ブリンカルジュニア</t>
  </si>
  <si>
    <t>相模野SCジュニア</t>
  </si>
  <si>
    <t>相東UFCセカンド</t>
  </si>
  <si>
    <t>アトラソンパープル</t>
  </si>
  <si>
    <t>グラシアミニ</t>
  </si>
  <si>
    <t>グラシアミニJr.</t>
  </si>
  <si>
    <t>ZEUSライジング</t>
  </si>
  <si>
    <t>鹿島ジュニアーズ</t>
  </si>
  <si>
    <t>南JFCフェニックス</t>
  </si>
  <si>
    <t>８チーム</t>
  </si>
  <si>
    <t>７チーム</t>
  </si>
  <si>
    <t>南JFC</t>
  </si>
  <si>
    <t>みどり</t>
  </si>
  <si>
    <t>2022年9月4日現在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</si>
</sst>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24"/>
      <name val="Osaka"/>
      <family val="3"/>
    </font>
    <font>
      <b/>
      <sz val="10"/>
      <name val="Osaka"/>
      <family val="3"/>
    </font>
    <font>
      <sz val="10"/>
      <name val="Meiryo UI"/>
      <family val="3"/>
    </font>
    <font>
      <b/>
      <sz val="14"/>
      <name val="Osaka"/>
      <family val="3"/>
    </font>
    <font>
      <sz val="12"/>
      <color indexed="55"/>
      <name val="Osaka"/>
      <family val="3"/>
    </font>
    <font>
      <sz val="12"/>
      <color indexed="8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6"/>
      <name val="ＭＳ Ｐゴシック"/>
      <family val="3"/>
    </font>
    <font>
      <b/>
      <sz val="11"/>
      <name val="Meiryo UI"/>
      <family val="3"/>
    </font>
    <font>
      <sz val="8"/>
      <name val="Osaka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Osaka"/>
      <family val="3"/>
    </font>
    <font>
      <sz val="10"/>
      <color theme="1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3" borderId="10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shrinkToFit="1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shrinkToFit="1"/>
    </xf>
    <xf numFmtId="0" fontId="10" fillId="0" borderId="21" xfId="0" applyFont="1" applyFill="1" applyBorder="1" applyAlignment="1">
      <alignment shrinkToFit="1"/>
    </xf>
    <xf numFmtId="0" fontId="10" fillId="0" borderId="28" xfId="0" applyFont="1" applyFill="1" applyBorder="1" applyAlignment="1">
      <alignment shrinkToFit="1"/>
    </xf>
    <xf numFmtId="0" fontId="10" fillId="0" borderId="2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30" xfId="0" applyFont="1" applyFill="1" applyBorder="1" applyAlignment="1">
      <alignment shrinkToFit="1"/>
    </xf>
    <xf numFmtId="0" fontId="10" fillId="0" borderId="31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0" fontId="10" fillId="27" borderId="10" xfId="0" applyFont="1" applyFill="1" applyBorder="1" applyAlignment="1">
      <alignment shrinkToFit="1"/>
    </xf>
    <xf numFmtId="0" fontId="55" fillId="0" borderId="12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Fill="1" applyAlignment="1">
      <alignment/>
    </xf>
    <xf numFmtId="0" fontId="56" fillId="0" borderId="28" xfId="0" applyFont="1" applyFill="1" applyBorder="1" applyAlignment="1">
      <alignment shrinkToFit="1"/>
    </xf>
    <xf numFmtId="0" fontId="9" fillId="13" borderId="10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5" fillId="34" borderId="48" xfId="0" applyNumberFormat="1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9" fillId="36" borderId="47" xfId="0" applyNumberFormat="1" applyFont="1" applyFill="1" applyBorder="1" applyAlignment="1">
      <alignment horizontal="center" vertical="center"/>
    </xf>
    <xf numFmtId="0" fontId="9" fillId="36" borderId="48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shrinkToFit="1"/>
    </xf>
    <xf numFmtId="0" fontId="0" fillId="39" borderId="13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9" fillId="39" borderId="10" xfId="0" applyNumberFormat="1" applyFont="1" applyFill="1" applyBorder="1" applyAlignment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35</xdr:col>
      <xdr:colOff>28575</xdr:colOff>
      <xdr:row>14</xdr:row>
      <xdr:rowOff>19050</xdr:rowOff>
    </xdr:to>
    <xdr:sp>
      <xdr:nvSpPr>
        <xdr:cNvPr id="1" name="Line 2392"/>
        <xdr:cNvSpPr>
          <a:spLocks/>
        </xdr:cNvSpPr>
      </xdr:nvSpPr>
      <xdr:spPr>
        <a:xfrm>
          <a:off x="1847850" y="609600"/>
          <a:ext cx="8505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9525</xdr:rowOff>
    </xdr:from>
    <xdr:to>
      <xdr:col>32</xdr:col>
      <xdr:colOff>9525</xdr:colOff>
      <xdr:row>43</xdr:row>
      <xdr:rowOff>0</xdr:rowOff>
    </xdr:to>
    <xdr:sp>
      <xdr:nvSpPr>
        <xdr:cNvPr id="2" name="Line 2393"/>
        <xdr:cNvSpPr>
          <a:spLocks/>
        </xdr:cNvSpPr>
      </xdr:nvSpPr>
      <xdr:spPr>
        <a:xfrm>
          <a:off x="1847850" y="6610350"/>
          <a:ext cx="77152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35</xdr:col>
      <xdr:colOff>28575</xdr:colOff>
      <xdr:row>29</xdr:row>
      <xdr:rowOff>19050</xdr:rowOff>
    </xdr:to>
    <xdr:sp>
      <xdr:nvSpPr>
        <xdr:cNvPr id="3" name="Line 2392"/>
        <xdr:cNvSpPr>
          <a:spLocks/>
        </xdr:cNvSpPr>
      </xdr:nvSpPr>
      <xdr:spPr>
        <a:xfrm>
          <a:off x="1847850" y="3609975"/>
          <a:ext cx="8505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23</xdr:col>
      <xdr:colOff>0</xdr:colOff>
      <xdr:row>10</xdr:row>
      <xdr:rowOff>9525</xdr:rowOff>
    </xdr:to>
    <xdr:sp>
      <xdr:nvSpPr>
        <xdr:cNvPr id="1" name="Line 2393"/>
        <xdr:cNvSpPr>
          <a:spLocks/>
        </xdr:cNvSpPr>
      </xdr:nvSpPr>
      <xdr:spPr>
        <a:xfrm>
          <a:off x="1847850" y="609600"/>
          <a:ext cx="53911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9525</xdr:rowOff>
    </xdr:from>
    <xdr:to>
      <xdr:col>32</xdr:col>
      <xdr:colOff>9525</xdr:colOff>
      <xdr:row>13</xdr:row>
      <xdr:rowOff>9525</xdr:rowOff>
    </xdr:to>
    <xdr:sp>
      <xdr:nvSpPr>
        <xdr:cNvPr id="2" name="Line 2392"/>
        <xdr:cNvSpPr>
          <a:spLocks/>
        </xdr:cNvSpPr>
      </xdr:nvSpPr>
      <xdr:spPr>
        <a:xfrm>
          <a:off x="1847850" y="609600"/>
          <a:ext cx="77152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29</xdr:col>
      <xdr:colOff>0</xdr:colOff>
      <xdr:row>25</xdr:row>
      <xdr:rowOff>190500</xdr:rowOff>
    </xdr:to>
    <xdr:sp>
      <xdr:nvSpPr>
        <xdr:cNvPr id="3" name="Line 2393"/>
        <xdr:cNvSpPr>
          <a:spLocks/>
        </xdr:cNvSpPr>
      </xdr:nvSpPr>
      <xdr:spPr>
        <a:xfrm>
          <a:off x="1847850" y="3409950"/>
          <a:ext cx="69342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28575</xdr:rowOff>
    </xdr:from>
    <xdr:to>
      <xdr:col>29</xdr:col>
      <xdr:colOff>9525</xdr:colOff>
      <xdr:row>39</xdr:row>
      <xdr:rowOff>9525</xdr:rowOff>
    </xdr:to>
    <xdr:sp>
      <xdr:nvSpPr>
        <xdr:cNvPr id="4" name="Line 2393"/>
        <xdr:cNvSpPr>
          <a:spLocks/>
        </xdr:cNvSpPr>
      </xdr:nvSpPr>
      <xdr:spPr>
        <a:xfrm>
          <a:off x="1847850" y="6029325"/>
          <a:ext cx="6943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35</xdr:col>
      <xdr:colOff>28575</xdr:colOff>
      <xdr:row>14</xdr:row>
      <xdr:rowOff>19050</xdr:rowOff>
    </xdr:to>
    <xdr:sp>
      <xdr:nvSpPr>
        <xdr:cNvPr id="1" name="Line 2392"/>
        <xdr:cNvSpPr>
          <a:spLocks/>
        </xdr:cNvSpPr>
      </xdr:nvSpPr>
      <xdr:spPr>
        <a:xfrm>
          <a:off x="1847850" y="609600"/>
          <a:ext cx="85058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9525</xdr:rowOff>
    </xdr:from>
    <xdr:to>
      <xdr:col>32</xdr:col>
      <xdr:colOff>9525</xdr:colOff>
      <xdr:row>42</xdr:row>
      <xdr:rowOff>0</xdr:rowOff>
    </xdr:to>
    <xdr:sp>
      <xdr:nvSpPr>
        <xdr:cNvPr id="2" name="Line 2393"/>
        <xdr:cNvSpPr>
          <a:spLocks/>
        </xdr:cNvSpPr>
      </xdr:nvSpPr>
      <xdr:spPr>
        <a:xfrm>
          <a:off x="1847850" y="6410325"/>
          <a:ext cx="77152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32</xdr:col>
      <xdr:colOff>19050</xdr:colOff>
      <xdr:row>28</xdr:row>
      <xdr:rowOff>19050</xdr:rowOff>
    </xdr:to>
    <xdr:sp>
      <xdr:nvSpPr>
        <xdr:cNvPr id="3" name="Line 2392"/>
        <xdr:cNvSpPr>
          <a:spLocks/>
        </xdr:cNvSpPr>
      </xdr:nvSpPr>
      <xdr:spPr>
        <a:xfrm>
          <a:off x="1847850" y="3609975"/>
          <a:ext cx="7724775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31</xdr:col>
      <xdr:colOff>247650</xdr:colOff>
      <xdr:row>13</xdr:row>
      <xdr:rowOff>0</xdr:rowOff>
    </xdr:to>
    <xdr:sp>
      <xdr:nvSpPr>
        <xdr:cNvPr id="1" name="Line 2393"/>
        <xdr:cNvSpPr>
          <a:spLocks/>
        </xdr:cNvSpPr>
      </xdr:nvSpPr>
      <xdr:spPr>
        <a:xfrm>
          <a:off x="1847850" y="609600"/>
          <a:ext cx="769620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29</xdr:col>
      <xdr:colOff>0</xdr:colOff>
      <xdr:row>25</xdr:row>
      <xdr:rowOff>190500</xdr:rowOff>
    </xdr:to>
    <xdr:sp>
      <xdr:nvSpPr>
        <xdr:cNvPr id="2" name="Line 2393"/>
        <xdr:cNvSpPr>
          <a:spLocks/>
        </xdr:cNvSpPr>
      </xdr:nvSpPr>
      <xdr:spPr>
        <a:xfrm>
          <a:off x="1847850" y="3409950"/>
          <a:ext cx="69342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28575</xdr:rowOff>
    </xdr:from>
    <xdr:to>
      <xdr:col>29</xdr:col>
      <xdr:colOff>9525</xdr:colOff>
      <xdr:row>39</xdr:row>
      <xdr:rowOff>9525</xdr:rowOff>
    </xdr:to>
    <xdr:sp>
      <xdr:nvSpPr>
        <xdr:cNvPr id="3" name="Line 2393"/>
        <xdr:cNvSpPr>
          <a:spLocks/>
        </xdr:cNvSpPr>
      </xdr:nvSpPr>
      <xdr:spPr>
        <a:xfrm>
          <a:off x="1847850" y="6029325"/>
          <a:ext cx="69437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1847850" y="2200275"/>
          <a:ext cx="616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1838325" y="600075"/>
          <a:ext cx="6172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26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838325" y="3000375"/>
          <a:ext cx="61722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23</xdr:col>
      <xdr:colOff>19050</xdr:colOff>
      <xdr:row>34</xdr:row>
      <xdr:rowOff>9525</xdr:rowOff>
    </xdr:to>
    <xdr:sp>
      <xdr:nvSpPr>
        <xdr:cNvPr id="4" name="Line 1"/>
        <xdr:cNvSpPr>
          <a:spLocks/>
        </xdr:cNvSpPr>
      </xdr:nvSpPr>
      <xdr:spPr>
        <a:xfrm>
          <a:off x="1838325" y="5400675"/>
          <a:ext cx="5419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2</xdr:row>
      <xdr:rowOff>200025</xdr:rowOff>
    </xdr:from>
    <xdr:to>
      <xdr:col>29</xdr:col>
      <xdr:colOff>9525</xdr:colOff>
      <xdr:row>11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838325" y="600075"/>
          <a:ext cx="6953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9525</xdr:rowOff>
    </xdr:from>
    <xdr:to>
      <xdr:col>14</xdr:col>
      <xdr:colOff>9525</xdr:colOff>
      <xdr:row>11</xdr:row>
      <xdr:rowOff>9525</xdr:rowOff>
    </xdr:to>
    <xdr:sp>
      <xdr:nvSpPr>
        <xdr:cNvPr id="1" name="Line 55"/>
        <xdr:cNvSpPr>
          <a:spLocks/>
        </xdr:cNvSpPr>
      </xdr:nvSpPr>
      <xdr:spPr>
        <a:xfrm>
          <a:off x="1847850" y="609600"/>
          <a:ext cx="3086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I12" sqref="I12:L13"/>
    </sheetView>
  </sheetViews>
  <sheetFormatPr defaultColWidth="8.796875" defaultRowHeight="15"/>
  <cols>
    <col min="16" max="16" width="9.19921875" style="0" customWidth="1"/>
    <col min="19" max="19" width="8.69921875" style="0" customWidth="1"/>
    <col min="20" max="20" width="9.3984375" style="0" customWidth="1"/>
    <col min="21" max="21" width="9.09765625" style="0" customWidth="1"/>
    <col min="40" max="40" width="8.69921875" style="0" customWidth="1"/>
  </cols>
  <sheetData>
    <row r="4" ht="15" thickBot="1"/>
    <row r="5" spans="3:12" ht="15" thickTop="1">
      <c r="C5" s="93" t="s">
        <v>74</v>
      </c>
      <c r="D5" s="94"/>
      <c r="E5" s="94"/>
      <c r="F5" s="94"/>
      <c r="G5" s="94"/>
      <c r="H5" s="94"/>
      <c r="I5" s="94"/>
      <c r="J5" s="94"/>
      <c r="K5" s="94"/>
      <c r="L5" s="95"/>
    </row>
    <row r="6" spans="3:12" ht="14.25">
      <c r="C6" s="96"/>
      <c r="D6" s="97"/>
      <c r="E6" s="97"/>
      <c r="F6" s="97"/>
      <c r="G6" s="97"/>
      <c r="H6" s="97"/>
      <c r="I6" s="97"/>
      <c r="J6" s="97"/>
      <c r="K6" s="97"/>
      <c r="L6" s="98"/>
    </row>
    <row r="7" spans="3:12" ht="14.25">
      <c r="C7" s="96"/>
      <c r="D7" s="97"/>
      <c r="E7" s="97"/>
      <c r="F7" s="97"/>
      <c r="G7" s="97"/>
      <c r="H7" s="97"/>
      <c r="I7" s="97"/>
      <c r="J7" s="97"/>
      <c r="K7" s="97"/>
      <c r="L7" s="98"/>
    </row>
    <row r="8" spans="3:12" ht="14.25">
      <c r="C8" s="96"/>
      <c r="D8" s="97"/>
      <c r="E8" s="97"/>
      <c r="F8" s="97"/>
      <c r="G8" s="97"/>
      <c r="H8" s="97"/>
      <c r="I8" s="97"/>
      <c r="J8" s="97"/>
      <c r="K8" s="97"/>
      <c r="L8" s="98"/>
    </row>
    <row r="9" spans="3:12" ht="14.25">
      <c r="C9" s="96"/>
      <c r="D9" s="97"/>
      <c r="E9" s="97"/>
      <c r="F9" s="97"/>
      <c r="G9" s="97"/>
      <c r="H9" s="97"/>
      <c r="I9" s="97"/>
      <c r="J9" s="97"/>
      <c r="K9" s="97"/>
      <c r="L9" s="98"/>
    </row>
    <row r="10" spans="3:12" ht="15" thickBot="1">
      <c r="C10" s="99"/>
      <c r="D10" s="100"/>
      <c r="E10" s="100"/>
      <c r="F10" s="100"/>
      <c r="G10" s="100"/>
      <c r="H10" s="100"/>
      <c r="I10" s="100"/>
      <c r="J10" s="100"/>
      <c r="K10" s="100"/>
      <c r="L10" s="101"/>
    </row>
    <row r="11" ht="15.75" thickBot="1" thickTop="1"/>
    <row r="12" spans="9:12" ht="15" customHeight="1">
      <c r="I12" s="102" t="s">
        <v>276</v>
      </c>
      <c r="J12" s="103"/>
      <c r="K12" s="103"/>
      <c r="L12" s="104"/>
    </row>
    <row r="13" spans="9:12" ht="15" customHeight="1" thickBot="1">
      <c r="I13" s="105"/>
      <c r="J13" s="106"/>
      <c r="K13" s="106"/>
      <c r="L13" s="107"/>
    </row>
  </sheetData>
  <sheetProtection/>
  <mergeCells count="2">
    <mergeCell ref="C5:L10"/>
    <mergeCell ref="I12:L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zoomScalePageLayoutView="0" workbookViewId="0" topLeftCell="A1">
      <selection activeCell="N16" sqref="N16"/>
    </sheetView>
  </sheetViews>
  <sheetFormatPr defaultColWidth="11" defaultRowHeight="15"/>
  <cols>
    <col min="1" max="1" width="0.59375" style="16" customWidth="1"/>
    <col min="2" max="2" width="18.69921875" style="0" customWidth="1"/>
    <col min="3" max="35" width="2.69921875" style="0" customWidth="1"/>
    <col min="36" max="43" width="4.3984375" style="0" customWidth="1"/>
    <col min="44" max="74" width="1.8984375" style="0" customWidth="1"/>
    <col min="75" max="75" width="2" style="0" customWidth="1"/>
    <col min="76" max="86" width="1.8984375" style="0" customWidth="1"/>
  </cols>
  <sheetData>
    <row r="1" spans="2:43" ht="15.75" customHeight="1">
      <c r="B1" s="48" t="s">
        <v>10</v>
      </c>
      <c r="AJ1" s="2"/>
      <c r="AK1" s="2"/>
      <c r="AL1" s="2"/>
      <c r="AM1" s="2"/>
      <c r="AN1" s="2"/>
      <c r="AO1" s="2"/>
      <c r="AP1" s="2"/>
      <c r="AQ1" s="2"/>
    </row>
    <row r="2" spans="2:43" ht="15.75" customHeight="1">
      <c r="B2" s="13" t="s">
        <v>11</v>
      </c>
      <c r="AJ2" s="2"/>
      <c r="AK2" s="2"/>
      <c r="AL2" s="2"/>
      <c r="AM2" s="2"/>
      <c r="AN2" s="2"/>
      <c r="AO2" s="2"/>
      <c r="AP2" s="2"/>
      <c r="AQ2" s="2"/>
    </row>
    <row r="3" spans="1:43" ht="15.75" customHeight="1">
      <c r="A3" s="83" t="s">
        <v>73</v>
      </c>
      <c r="B3" s="6" t="s">
        <v>90</v>
      </c>
      <c r="C3" s="111" t="s">
        <v>214</v>
      </c>
      <c r="D3" s="111"/>
      <c r="E3" s="111"/>
      <c r="F3" s="108" t="s">
        <v>39</v>
      </c>
      <c r="G3" s="109"/>
      <c r="H3" s="110"/>
      <c r="I3" s="111" t="s">
        <v>48</v>
      </c>
      <c r="J3" s="111"/>
      <c r="K3" s="111"/>
      <c r="L3" s="108" t="s">
        <v>85</v>
      </c>
      <c r="M3" s="109"/>
      <c r="N3" s="110"/>
      <c r="O3" s="108" t="s">
        <v>41</v>
      </c>
      <c r="P3" s="109"/>
      <c r="Q3" s="110"/>
      <c r="R3" s="108" t="s">
        <v>50</v>
      </c>
      <c r="S3" s="109"/>
      <c r="T3" s="110"/>
      <c r="U3" s="108" t="s">
        <v>61</v>
      </c>
      <c r="V3" s="109"/>
      <c r="W3" s="110"/>
      <c r="X3" s="108" t="s">
        <v>215</v>
      </c>
      <c r="Y3" s="109"/>
      <c r="Z3" s="110"/>
      <c r="AA3" s="108" t="s">
        <v>57</v>
      </c>
      <c r="AB3" s="109"/>
      <c r="AC3" s="110"/>
      <c r="AD3" s="108" t="s">
        <v>40</v>
      </c>
      <c r="AE3" s="109"/>
      <c r="AF3" s="110"/>
      <c r="AG3" s="108" t="s">
        <v>216</v>
      </c>
      <c r="AH3" s="109"/>
      <c r="AI3" s="110"/>
      <c r="AJ3" s="1" t="s">
        <v>0</v>
      </c>
      <c r="AK3" s="4" t="s">
        <v>6</v>
      </c>
      <c r="AL3" s="4" t="s">
        <v>7</v>
      </c>
      <c r="AM3" s="1" t="s">
        <v>1</v>
      </c>
      <c r="AN3" s="1" t="s">
        <v>4</v>
      </c>
      <c r="AO3" s="5" t="s">
        <v>2</v>
      </c>
      <c r="AP3" s="5" t="s">
        <v>3</v>
      </c>
      <c r="AQ3" s="5" t="s">
        <v>5</v>
      </c>
    </row>
    <row r="4" spans="1:43" ht="15.75" customHeight="1">
      <c r="A4" s="84"/>
      <c r="B4" s="70" t="s">
        <v>99</v>
      </c>
      <c r="C4" s="73"/>
      <c r="D4" s="74"/>
      <c r="E4" s="75"/>
      <c r="F4" s="42"/>
      <c r="G4" s="40"/>
      <c r="H4" s="43"/>
      <c r="I4" s="42"/>
      <c r="J4" s="40"/>
      <c r="K4" s="43"/>
      <c r="L4" s="42">
        <v>1</v>
      </c>
      <c r="M4" s="15" t="s">
        <v>229</v>
      </c>
      <c r="N4" s="43">
        <v>0</v>
      </c>
      <c r="O4" s="8"/>
      <c r="P4" s="38"/>
      <c r="Q4" s="9"/>
      <c r="R4" s="10"/>
      <c r="S4" s="40"/>
      <c r="T4" s="43"/>
      <c r="U4" s="42"/>
      <c r="V4" s="40"/>
      <c r="W4" s="43"/>
      <c r="X4" s="42"/>
      <c r="Y4" s="10"/>
      <c r="Z4" s="43"/>
      <c r="AA4" s="10"/>
      <c r="AB4" s="10"/>
      <c r="AC4" s="10"/>
      <c r="AD4" s="42"/>
      <c r="AE4" s="40"/>
      <c r="AF4" s="43"/>
      <c r="AG4" s="42"/>
      <c r="AH4" s="14"/>
      <c r="AI4" s="43"/>
      <c r="AJ4" s="22">
        <f>COUNTIF(C4:AI4,"○")</f>
        <v>1</v>
      </c>
      <c r="AK4" s="21">
        <f>COUNTIF(C4:AI4,"△")</f>
        <v>0</v>
      </c>
      <c r="AL4" s="21">
        <f>COUNTIF(C4:AI4,"▲")</f>
        <v>0</v>
      </c>
      <c r="AM4" s="22">
        <f>COUNTIF(C4:AI4,"●")</f>
        <v>0</v>
      </c>
      <c r="AN4" s="23">
        <f>AJ4*3+AK4*2+AL4*1</f>
        <v>3</v>
      </c>
      <c r="AO4" s="17">
        <f>C4+F4+I4+L4+O4+R4+U4+X4+AA4+AD4+AG4</f>
        <v>1</v>
      </c>
      <c r="AP4" s="17">
        <f>E4+H4+K4+N4+Q4+T4+W4+Z4+AC4+AF4+AI4</f>
        <v>0</v>
      </c>
      <c r="AQ4" s="17">
        <f>AO4-AP4</f>
        <v>1</v>
      </c>
    </row>
    <row r="5" spans="1:43" ht="15.75" customHeight="1">
      <c r="A5" s="84"/>
      <c r="B5" s="70" t="s">
        <v>102</v>
      </c>
      <c r="C5" s="42"/>
      <c r="D5" s="40"/>
      <c r="E5" s="43"/>
      <c r="F5" s="73"/>
      <c r="G5" s="74"/>
      <c r="H5" s="75"/>
      <c r="I5" s="42"/>
      <c r="J5" s="40"/>
      <c r="K5" s="43"/>
      <c r="L5" s="42"/>
      <c r="M5" s="40"/>
      <c r="N5" s="43"/>
      <c r="O5" s="42"/>
      <c r="P5" s="40"/>
      <c r="Q5" s="43"/>
      <c r="R5" s="46"/>
      <c r="S5" s="39"/>
      <c r="T5" s="47"/>
      <c r="U5" s="42"/>
      <c r="V5" s="40"/>
      <c r="W5" s="43"/>
      <c r="X5" s="42"/>
      <c r="Y5" s="10"/>
      <c r="Z5" s="43"/>
      <c r="AA5" s="10"/>
      <c r="AB5" s="10"/>
      <c r="AC5" s="10"/>
      <c r="AD5" s="42"/>
      <c r="AE5" s="40"/>
      <c r="AF5" s="43"/>
      <c r="AG5" s="42">
        <v>1</v>
      </c>
      <c r="AH5" s="15" t="s">
        <v>229</v>
      </c>
      <c r="AI5" s="43">
        <v>0</v>
      </c>
      <c r="AJ5" s="22">
        <f aca="true" t="shared" si="0" ref="AJ5:AJ14">COUNTIF(C5:AI5,"○")</f>
        <v>1</v>
      </c>
      <c r="AK5" s="21">
        <f aca="true" t="shared" si="1" ref="AK5:AK14">COUNTIF(C5:AI5,"△")</f>
        <v>0</v>
      </c>
      <c r="AL5" s="21">
        <f aca="true" t="shared" si="2" ref="AL5:AL14">COUNTIF(C5:AI5,"▲")</f>
        <v>0</v>
      </c>
      <c r="AM5" s="22">
        <f aca="true" t="shared" si="3" ref="AM5:AM14">COUNTIF(C5:AI5,"●")</f>
        <v>0</v>
      </c>
      <c r="AN5" s="23">
        <f aca="true" t="shared" si="4" ref="AN5:AN14">AJ5*3+AK5*2+AL5*1</f>
        <v>3</v>
      </c>
      <c r="AO5" s="17">
        <f aca="true" t="shared" si="5" ref="AO5:AO14">C5+F5+I5+L5+O5+R5+U5+X5+AA5+AD5+AG5</f>
        <v>1</v>
      </c>
      <c r="AP5" s="17">
        <f aca="true" t="shared" si="6" ref="AP5:AP14">E5+H5+K5+N5+Q5+T5+W5+Z5+AC5+AF5+AI5</f>
        <v>0</v>
      </c>
      <c r="AQ5" s="17">
        <f aca="true" t="shared" si="7" ref="AQ5:AQ14">AO5-AP5</f>
        <v>1</v>
      </c>
    </row>
    <row r="6" spans="1:43" ht="15.75" customHeight="1">
      <c r="A6" s="84"/>
      <c r="B6" s="70" t="s">
        <v>109</v>
      </c>
      <c r="C6" s="8"/>
      <c r="D6" s="14"/>
      <c r="E6" s="9"/>
      <c r="F6" s="10"/>
      <c r="G6" s="40"/>
      <c r="H6" s="10"/>
      <c r="I6" s="76"/>
      <c r="J6" s="77"/>
      <c r="K6" s="78"/>
      <c r="L6" s="42"/>
      <c r="M6" s="40"/>
      <c r="N6" s="43"/>
      <c r="O6" s="10"/>
      <c r="P6" s="40"/>
      <c r="Q6" s="43"/>
      <c r="R6" s="10"/>
      <c r="S6" s="40"/>
      <c r="T6" s="43"/>
      <c r="U6" s="42"/>
      <c r="V6" s="15"/>
      <c r="W6" s="43"/>
      <c r="X6" s="42"/>
      <c r="Y6" s="10"/>
      <c r="Z6" s="43"/>
      <c r="AA6" s="10"/>
      <c r="AB6" s="10"/>
      <c r="AC6" s="10"/>
      <c r="AD6" s="42"/>
      <c r="AE6" s="15"/>
      <c r="AF6" s="43"/>
      <c r="AG6" s="42"/>
      <c r="AH6" s="40"/>
      <c r="AI6" s="43"/>
      <c r="AJ6" s="22">
        <f t="shared" si="0"/>
        <v>0</v>
      </c>
      <c r="AK6" s="21">
        <f t="shared" si="1"/>
        <v>0</v>
      </c>
      <c r="AL6" s="21">
        <f t="shared" si="2"/>
        <v>0</v>
      </c>
      <c r="AM6" s="22">
        <f t="shared" si="3"/>
        <v>0</v>
      </c>
      <c r="AN6" s="23">
        <f t="shared" si="4"/>
        <v>0</v>
      </c>
      <c r="AO6" s="17">
        <f t="shared" si="5"/>
        <v>0</v>
      </c>
      <c r="AP6" s="17">
        <f t="shared" si="6"/>
        <v>0</v>
      </c>
      <c r="AQ6" s="17">
        <f t="shared" si="7"/>
        <v>0</v>
      </c>
    </row>
    <row r="7" spans="1:43" ht="15.75" customHeight="1">
      <c r="A7" s="84"/>
      <c r="B7" s="70" t="s">
        <v>121</v>
      </c>
      <c r="C7" s="10">
        <v>0</v>
      </c>
      <c r="D7" s="40" t="s">
        <v>230</v>
      </c>
      <c r="E7" s="43">
        <v>1</v>
      </c>
      <c r="F7" s="42"/>
      <c r="G7" s="15"/>
      <c r="H7" s="43"/>
      <c r="I7" s="42"/>
      <c r="J7" s="15"/>
      <c r="K7" s="43"/>
      <c r="L7" s="76"/>
      <c r="M7" s="77"/>
      <c r="N7" s="78"/>
      <c r="O7" s="8">
        <v>2</v>
      </c>
      <c r="P7" s="14" t="s">
        <v>229</v>
      </c>
      <c r="Q7" s="9">
        <v>0</v>
      </c>
      <c r="R7" s="10"/>
      <c r="S7" s="40"/>
      <c r="T7" s="43"/>
      <c r="U7" s="42"/>
      <c r="V7" s="15"/>
      <c r="W7" s="43"/>
      <c r="X7" s="42"/>
      <c r="Y7" s="10"/>
      <c r="Z7" s="43"/>
      <c r="AA7" s="10"/>
      <c r="AB7" s="10"/>
      <c r="AC7" s="10"/>
      <c r="AD7" s="42"/>
      <c r="AE7" s="15"/>
      <c r="AF7" s="43"/>
      <c r="AG7" s="8"/>
      <c r="AH7" s="14"/>
      <c r="AI7" s="9"/>
      <c r="AJ7" s="22">
        <f t="shared" si="0"/>
        <v>1</v>
      </c>
      <c r="AK7" s="21">
        <f t="shared" si="1"/>
        <v>0</v>
      </c>
      <c r="AL7" s="21">
        <f t="shared" si="2"/>
        <v>0</v>
      </c>
      <c r="AM7" s="22">
        <f t="shared" si="3"/>
        <v>1</v>
      </c>
      <c r="AN7" s="23">
        <f t="shared" si="4"/>
        <v>3</v>
      </c>
      <c r="AO7" s="17">
        <f t="shared" si="5"/>
        <v>2</v>
      </c>
      <c r="AP7" s="17">
        <f t="shared" si="6"/>
        <v>1</v>
      </c>
      <c r="AQ7" s="17">
        <f t="shared" si="7"/>
        <v>1</v>
      </c>
    </row>
    <row r="8" spans="1:43" ht="15.75" customHeight="1">
      <c r="A8" s="84"/>
      <c r="B8" s="70" t="s">
        <v>124</v>
      </c>
      <c r="C8" s="42"/>
      <c r="D8" s="40"/>
      <c r="E8" s="43"/>
      <c r="F8" s="8"/>
      <c r="G8" s="14"/>
      <c r="H8" s="9"/>
      <c r="I8" s="42"/>
      <c r="J8" s="15"/>
      <c r="K8" s="43"/>
      <c r="L8" s="7">
        <v>0</v>
      </c>
      <c r="M8" s="38" t="s">
        <v>230</v>
      </c>
      <c r="N8" s="7">
        <v>2</v>
      </c>
      <c r="O8" s="76"/>
      <c r="P8" s="77"/>
      <c r="Q8" s="78"/>
      <c r="R8" s="42">
        <v>0</v>
      </c>
      <c r="S8" s="15" t="s">
        <v>230</v>
      </c>
      <c r="T8" s="43">
        <v>3</v>
      </c>
      <c r="U8" s="42"/>
      <c r="V8" s="40"/>
      <c r="W8" s="43"/>
      <c r="X8" s="42"/>
      <c r="Y8" s="10"/>
      <c r="Z8" s="43"/>
      <c r="AA8" s="10"/>
      <c r="AB8" s="10"/>
      <c r="AC8" s="10"/>
      <c r="AD8" s="42"/>
      <c r="AE8" s="15"/>
      <c r="AF8" s="43"/>
      <c r="AG8" s="42"/>
      <c r="AH8" s="40"/>
      <c r="AI8" s="43"/>
      <c r="AJ8" s="22">
        <f t="shared" si="0"/>
        <v>0</v>
      </c>
      <c r="AK8" s="21">
        <f t="shared" si="1"/>
        <v>0</v>
      </c>
      <c r="AL8" s="21">
        <f t="shared" si="2"/>
        <v>0</v>
      </c>
      <c r="AM8" s="22">
        <f t="shared" si="3"/>
        <v>2</v>
      </c>
      <c r="AN8" s="23">
        <f t="shared" si="4"/>
        <v>0</v>
      </c>
      <c r="AO8" s="17">
        <f t="shared" si="5"/>
        <v>0</v>
      </c>
      <c r="AP8" s="17">
        <f t="shared" si="6"/>
        <v>5</v>
      </c>
      <c r="AQ8" s="17">
        <f t="shared" si="7"/>
        <v>-5</v>
      </c>
    </row>
    <row r="9" spans="1:43" ht="15.75" customHeight="1">
      <c r="A9" s="84"/>
      <c r="B9" s="70" t="s">
        <v>135</v>
      </c>
      <c r="C9" s="42"/>
      <c r="D9" s="15"/>
      <c r="E9" s="43"/>
      <c r="F9" s="8"/>
      <c r="G9" s="14"/>
      <c r="H9" s="9"/>
      <c r="I9" s="42"/>
      <c r="J9" s="15"/>
      <c r="K9" s="43"/>
      <c r="L9" s="42"/>
      <c r="M9" s="15"/>
      <c r="N9" s="43"/>
      <c r="O9" s="42">
        <v>3</v>
      </c>
      <c r="P9" s="15" t="s">
        <v>229</v>
      </c>
      <c r="Q9" s="43">
        <v>0</v>
      </c>
      <c r="R9" s="76"/>
      <c r="S9" s="77"/>
      <c r="T9" s="78"/>
      <c r="U9" s="42">
        <v>7</v>
      </c>
      <c r="V9" s="40" t="s">
        <v>229</v>
      </c>
      <c r="W9" s="43">
        <v>0</v>
      </c>
      <c r="X9" s="42"/>
      <c r="Y9" s="10"/>
      <c r="Z9" s="43"/>
      <c r="AA9" s="42"/>
      <c r="AB9" s="10"/>
      <c r="AC9" s="43"/>
      <c r="AD9" s="10"/>
      <c r="AE9" s="40"/>
      <c r="AF9" s="43"/>
      <c r="AG9" s="42"/>
      <c r="AH9" s="15"/>
      <c r="AI9" s="43"/>
      <c r="AJ9" s="22">
        <f t="shared" si="0"/>
        <v>2</v>
      </c>
      <c r="AK9" s="21">
        <f t="shared" si="1"/>
        <v>0</v>
      </c>
      <c r="AL9" s="21">
        <f t="shared" si="2"/>
        <v>0</v>
      </c>
      <c r="AM9" s="22">
        <f t="shared" si="3"/>
        <v>0</v>
      </c>
      <c r="AN9" s="23">
        <f t="shared" si="4"/>
        <v>6</v>
      </c>
      <c r="AO9" s="17">
        <f t="shared" si="5"/>
        <v>10</v>
      </c>
      <c r="AP9" s="17">
        <f t="shared" si="6"/>
        <v>0</v>
      </c>
      <c r="AQ9" s="17">
        <f t="shared" si="7"/>
        <v>10</v>
      </c>
    </row>
    <row r="10" spans="1:43" ht="15.75" customHeight="1">
      <c r="A10" s="84"/>
      <c r="B10" s="70" t="s">
        <v>145</v>
      </c>
      <c r="C10" s="42"/>
      <c r="D10" s="15"/>
      <c r="E10" s="43"/>
      <c r="F10" s="42"/>
      <c r="G10" s="40"/>
      <c r="H10" s="43"/>
      <c r="I10" s="42"/>
      <c r="J10" s="15"/>
      <c r="K10" s="43"/>
      <c r="L10" s="10"/>
      <c r="M10" s="40"/>
      <c r="N10" s="43"/>
      <c r="O10" s="42"/>
      <c r="P10" s="40"/>
      <c r="Q10" s="43"/>
      <c r="R10" s="42">
        <v>0</v>
      </c>
      <c r="S10" s="15" t="s">
        <v>230</v>
      </c>
      <c r="T10" s="43">
        <v>7</v>
      </c>
      <c r="U10" s="79"/>
      <c r="V10" s="80"/>
      <c r="W10" s="78"/>
      <c r="X10" s="88"/>
      <c r="Y10" s="39"/>
      <c r="Z10" s="89"/>
      <c r="AA10" s="88"/>
      <c r="AB10" s="39"/>
      <c r="AC10" s="89"/>
      <c r="AD10" s="10"/>
      <c r="AE10" s="40"/>
      <c r="AF10" s="43"/>
      <c r="AG10" s="42"/>
      <c r="AH10" s="40"/>
      <c r="AI10" s="43"/>
      <c r="AJ10" s="22">
        <f t="shared" si="0"/>
        <v>0</v>
      </c>
      <c r="AK10" s="21">
        <f t="shared" si="1"/>
        <v>0</v>
      </c>
      <c r="AL10" s="21">
        <f t="shared" si="2"/>
        <v>0</v>
      </c>
      <c r="AM10" s="22">
        <f t="shared" si="3"/>
        <v>1</v>
      </c>
      <c r="AN10" s="23">
        <f t="shared" si="4"/>
        <v>0</v>
      </c>
      <c r="AO10" s="17">
        <f t="shared" si="5"/>
        <v>0</v>
      </c>
      <c r="AP10" s="17">
        <f t="shared" si="6"/>
        <v>7</v>
      </c>
      <c r="AQ10" s="17">
        <f t="shared" si="7"/>
        <v>-7</v>
      </c>
    </row>
    <row r="11" spans="1:43" ht="15.75" customHeight="1">
      <c r="A11" s="84"/>
      <c r="B11" s="70" t="s">
        <v>180</v>
      </c>
      <c r="C11" s="8"/>
      <c r="D11" s="38"/>
      <c r="E11" s="9"/>
      <c r="F11" s="7"/>
      <c r="G11" s="38"/>
      <c r="H11" s="7"/>
      <c r="I11" s="42"/>
      <c r="J11" s="40"/>
      <c r="K11" s="43"/>
      <c r="L11" s="42"/>
      <c r="M11" s="40"/>
      <c r="N11" s="43"/>
      <c r="O11" s="42"/>
      <c r="P11" s="40"/>
      <c r="Q11" s="43"/>
      <c r="R11" s="42"/>
      <c r="S11" s="15"/>
      <c r="T11" s="43"/>
      <c r="U11" s="42"/>
      <c r="V11" s="15"/>
      <c r="W11" s="43"/>
      <c r="X11" s="76"/>
      <c r="Y11" s="79"/>
      <c r="Z11" s="78"/>
      <c r="AA11" s="42"/>
      <c r="AB11" s="10"/>
      <c r="AC11" s="43"/>
      <c r="AG11" s="8">
        <v>3</v>
      </c>
      <c r="AH11" s="14" t="s">
        <v>229</v>
      </c>
      <c r="AI11" s="9">
        <v>0</v>
      </c>
      <c r="AJ11" s="22">
        <f t="shared" si="0"/>
        <v>1</v>
      </c>
      <c r="AK11" s="21">
        <f t="shared" si="1"/>
        <v>0</v>
      </c>
      <c r="AL11" s="21">
        <f t="shared" si="2"/>
        <v>0</v>
      </c>
      <c r="AM11" s="22">
        <f t="shared" si="3"/>
        <v>0</v>
      </c>
      <c r="AN11" s="23">
        <f t="shared" si="4"/>
        <v>3</v>
      </c>
      <c r="AO11" s="17">
        <f t="shared" si="5"/>
        <v>3</v>
      </c>
      <c r="AP11" s="17">
        <f t="shared" si="6"/>
        <v>0</v>
      </c>
      <c r="AQ11" s="17">
        <f t="shared" si="7"/>
        <v>3</v>
      </c>
    </row>
    <row r="12" spans="1:43" ht="15.75" customHeight="1">
      <c r="A12" s="84"/>
      <c r="B12" s="125" t="s">
        <v>192</v>
      </c>
      <c r="C12" s="126"/>
      <c r="D12" s="127"/>
      <c r="E12" s="128"/>
      <c r="F12" s="126"/>
      <c r="G12" s="129"/>
      <c r="H12" s="128"/>
      <c r="I12" s="126"/>
      <c r="J12" s="127"/>
      <c r="K12" s="128"/>
      <c r="L12" s="126"/>
      <c r="M12" s="129"/>
      <c r="N12" s="128"/>
      <c r="O12" s="126"/>
      <c r="P12" s="129"/>
      <c r="Q12" s="128"/>
      <c r="R12" s="126"/>
      <c r="S12" s="127"/>
      <c r="T12" s="128"/>
      <c r="U12" s="126"/>
      <c r="V12" s="127"/>
      <c r="W12" s="128"/>
      <c r="X12" s="126"/>
      <c r="Y12" s="130"/>
      <c r="Z12" s="128"/>
      <c r="AA12" s="130"/>
      <c r="AB12" s="130"/>
      <c r="AC12" s="130"/>
      <c r="AD12" s="126"/>
      <c r="AE12" s="127"/>
      <c r="AF12" s="128"/>
      <c r="AG12" s="126">
        <v>2</v>
      </c>
      <c r="AH12" s="129" t="s">
        <v>229</v>
      </c>
      <c r="AI12" s="128">
        <v>1</v>
      </c>
      <c r="AJ12" s="131">
        <f t="shared" si="0"/>
        <v>1</v>
      </c>
      <c r="AK12" s="132">
        <f t="shared" si="1"/>
        <v>0</v>
      </c>
      <c r="AL12" s="132">
        <f t="shared" si="2"/>
        <v>0</v>
      </c>
      <c r="AM12" s="131">
        <f t="shared" si="3"/>
        <v>0</v>
      </c>
      <c r="AN12" s="133">
        <f t="shared" si="4"/>
        <v>3</v>
      </c>
      <c r="AO12" s="134">
        <f t="shared" si="5"/>
        <v>2</v>
      </c>
      <c r="AP12" s="134">
        <f t="shared" si="6"/>
        <v>1</v>
      </c>
      <c r="AQ12" s="134">
        <f t="shared" si="7"/>
        <v>1</v>
      </c>
    </row>
    <row r="13" spans="1:43" ht="15.75" customHeight="1">
      <c r="A13" s="84"/>
      <c r="B13" s="70" t="s">
        <v>201</v>
      </c>
      <c r="C13" s="8"/>
      <c r="D13" s="14"/>
      <c r="E13" s="9"/>
      <c r="F13" s="42"/>
      <c r="G13" s="40"/>
      <c r="H13" s="43"/>
      <c r="I13" s="42"/>
      <c r="J13" s="15"/>
      <c r="K13" s="43"/>
      <c r="L13" s="42"/>
      <c r="M13" s="40"/>
      <c r="N13" s="43"/>
      <c r="O13" s="42"/>
      <c r="P13" s="40"/>
      <c r="Q13" s="43"/>
      <c r="R13" s="42"/>
      <c r="S13" s="15"/>
      <c r="T13" s="43"/>
      <c r="U13" s="8"/>
      <c r="V13" s="14"/>
      <c r="W13" s="9"/>
      <c r="X13" s="8"/>
      <c r="Y13" s="7"/>
      <c r="Z13" s="9"/>
      <c r="AA13" s="7"/>
      <c r="AB13" s="7"/>
      <c r="AC13" s="7"/>
      <c r="AD13" s="76"/>
      <c r="AE13" s="80"/>
      <c r="AF13" s="78"/>
      <c r="AG13" s="42"/>
      <c r="AH13" s="10"/>
      <c r="AI13" s="43"/>
      <c r="AJ13" s="22">
        <f t="shared" si="0"/>
        <v>0</v>
      </c>
      <c r="AK13" s="21">
        <f t="shared" si="1"/>
        <v>0</v>
      </c>
      <c r="AL13" s="21">
        <f t="shared" si="2"/>
        <v>0</v>
      </c>
      <c r="AM13" s="22">
        <f t="shared" si="3"/>
        <v>0</v>
      </c>
      <c r="AN13" s="23">
        <f t="shared" si="4"/>
        <v>0</v>
      </c>
      <c r="AO13" s="17">
        <f t="shared" si="5"/>
        <v>0</v>
      </c>
      <c r="AP13" s="17">
        <f t="shared" si="6"/>
        <v>0</v>
      </c>
      <c r="AQ13" s="17">
        <f t="shared" si="7"/>
        <v>0</v>
      </c>
    </row>
    <row r="14" spans="1:43" ht="15.75" customHeight="1">
      <c r="A14" s="84"/>
      <c r="B14" s="70" t="s">
        <v>206</v>
      </c>
      <c r="C14" s="8"/>
      <c r="D14" s="14"/>
      <c r="E14" s="9"/>
      <c r="F14" s="10">
        <v>0</v>
      </c>
      <c r="G14" s="40" t="s">
        <v>230</v>
      </c>
      <c r="H14" s="43">
        <v>1</v>
      </c>
      <c r="I14" s="42"/>
      <c r="J14" s="15"/>
      <c r="K14" s="43"/>
      <c r="L14" s="42"/>
      <c r="M14" s="40"/>
      <c r="N14" s="43"/>
      <c r="O14" s="42"/>
      <c r="P14" s="40"/>
      <c r="Q14" s="43"/>
      <c r="R14" s="42"/>
      <c r="S14" s="15"/>
      <c r="T14" s="43"/>
      <c r="U14" s="8"/>
      <c r="V14" s="14"/>
      <c r="W14" s="9"/>
      <c r="X14" s="8">
        <v>0</v>
      </c>
      <c r="Y14" s="38" t="s">
        <v>230</v>
      </c>
      <c r="Z14" s="9">
        <v>3</v>
      </c>
      <c r="AA14" s="7">
        <v>1</v>
      </c>
      <c r="AB14" s="38" t="s">
        <v>230</v>
      </c>
      <c r="AC14" s="7">
        <v>2</v>
      </c>
      <c r="AD14" s="8"/>
      <c r="AE14" s="14"/>
      <c r="AF14" s="9"/>
      <c r="AG14" s="76"/>
      <c r="AH14" s="79"/>
      <c r="AI14" s="78"/>
      <c r="AJ14" s="22">
        <f t="shared" si="0"/>
        <v>0</v>
      </c>
      <c r="AK14" s="21">
        <f t="shared" si="1"/>
        <v>0</v>
      </c>
      <c r="AL14" s="21">
        <f t="shared" si="2"/>
        <v>0</v>
      </c>
      <c r="AM14" s="22">
        <f t="shared" si="3"/>
        <v>3</v>
      </c>
      <c r="AN14" s="23">
        <f t="shared" si="4"/>
        <v>0</v>
      </c>
      <c r="AO14" s="17">
        <f t="shared" si="5"/>
        <v>1</v>
      </c>
      <c r="AP14" s="17">
        <f t="shared" si="6"/>
        <v>6</v>
      </c>
      <c r="AQ14" s="17">
        <f t="shared" si="7"/>
        <v>-5</v>
      </c>
    </row>
    <row r="15" ht="15.75" customHeight="1">
      <c r="B15" s="87"/>
    </row>
    <row r="16" spans="2:43" ht="15.75" customHeight="1">
      <c r="B16" s="48" t="s">
        <v>10</v>
      </c>
      <c r="V16" s="11">
        <f>IF(U16&gt;W16,"○","")</f>
      </c>
      <c r="AJ16" s="2"/>
      <c r="AK16" s="2"/>
      <c r="AL16" s="2"/>
      <c r="AM16" s="2"/>
      <c r="AN16" s="2"/>
      <c r="AO16" s="2"/>
      <c r="AP16" s="2"/>
      <c r="AQ16" s="2"/>
    </row>
    <row r="17" spans="2:43" ht="15.75" customHeight="1">
      <c r="B17" s="72" t="s">
        <v>13</v>
      </c>
      <c r="AJ17" s="2"/>
      <c r="AK17" s="2"/>
      <c r="AL17" s="2"/>
      <c r="AM17" s="2"/>
      <c r="AN17" s="2"/>
      <c r="AO17" s="2"/>
      <c r="AP17" s="2"/>
      <c r="AQ17" s="2"/>
    </row>
    <row r="18" spans="1:43" ht="15.75" customHeight="1">
      <c r="A18" s="83" t="s">
        <v>73</v>
      </c>
      <c r="B18" s="6" t="s">
        <v>90</v>
      </c>
      <c r="C18" s="111" t="s">
        <v>89</v>
      </c>
      <c r="D18" s="111"/>
      <c r="E18" s="111"/>
      <c r="F18" s="108" t="s">
        <v>51</v>
      </c>
      <c r="G18" s="109"/>
      <c r="H18" s="110"/>
      <c r="I18" s="111" t="s">
        <v>47</v>
      </c>
      <c r="J18" s="111"/>
      <c r="K18" s="111"/>
      <c r="L18" s="108" t="s">
        <v>62</v>
      </c>
      <c r="M18" s="109"/>
      <c r="N18" s="110"/>
      <c r="O18" s="108" t="s">
        <v>44</v>
      </c>
      <c r="P18" s="109"/>
      <c r="Q18" s="110"/>
      <c r="R18" s="108" t="s">
        <v>60</v>
      </c>
      <c r="S18" s="109"/>
      <c r="T18" s="110"/>
      <c r="U18" s="108" t="s">
        <v>52</v>
      </c>
      <c r="V18" s="109"/>
      <c r="W18" s="110"/>
      <c r="X18" s="108" t="s">
        <v>59</v>
      </c>
      <c r="Y18" s="109"/>
      <c r="Z18" s="110"/>
      <c r="AA18" s="108" t="s">
        <v>46</v>
      </c>
      <c r="AB18" s="109"/>
      <c r="AC18" s="110"/>
      <c r="AD18" s="108" t="s">
        <v>88</v>
      </c>
      <c r="AE18" s="109"/>
      <c r="AF18" s="110"/>
      <c r="AG18" s="108" t="s">
        <v>45</v>
      </c>
      <c r="AH18" s="109"/>
      <c r="AI18" s="110"/>
      <c r="AJ18" s="1" t="s">
        <v>0</v>
      </c>
      <c r="AK18" s="4" t="s">
        <v>6</v>
      </c>
      <c r="AL18" s="4" t="s">
        <v>7</v>
      </c>
      <c r="AM18" s="1" t="s">
        <v>1</v>
      </c>
      <c r="AN18" s="1" t="s">
        <v>4</v>
      </c>
      <c r="AO18" s="5" t="s">
        <v>2</v>
      </c>
      <c r="AP18" s="5" t="s">
        <v>3</v>
      </c>
      <c r="AQ18" s="5" t="s">
        <v>5</v>
      </c>
    </row>
    <row r="19" spans="1:43" ht="15.75" customHeight="1">
      <c r="A19" s="84"/>
      <c r="B19" s="70" t="s">
        <v>105</v>
      </c>
      <c r="C19" s="73"/>
      <c r="D19" s="74"/>
      <c r="E19" s="75"/>
      <c r="F19" s="42"/>
      <c r="G19" s="40"/>
      <c r="H19" s="43"/>
      <c r="I19" s="42"/>
      <c r="J19" s="40"/>
      <c r="K19" s="43"/>
      <c r="L19" s="42">
        <v>8</v>
      </c>
      <c r="M19" s="15" t="s">
        <v>229</v>
      </c>
      <c r="N19" s="43">
        <v>3</v>
      </c>
      <c r="O19" s="8"/>
      <c r="P19" s="38"/>
      <c r="Q19" s="9"/>
      <c r="R19" s="10">
        <v>3</v>
      </c>
      <c r="S19" s="40" t="s">
        <v>229</v>
      </c>
      <c r="T19" s="43">
        <v>1</v>
      </c>
      <c r="U19" s="42"/>
      <c r="V19" s="40"/>
      <c r="W19" s="43"/>
      <c r="X19" s="42">
        <v>0</v>
      </c>
      <c r="Y19" s="40" t="s">
        <v>230</v>
      </c>
      <c r="Z19" s="43">
        <v>2</v>
      </c>
      <c r="AA19" s="10">
        <v>0</v>
      </c>
      <c r="AB19" s="40" t="s">
        <v>231</v>
      </c>
      <c r="AC19" s="10">
        <v>0</v>
      </c>
      <c r="AD19" s="42"/>
      <c r="AE19" s="40"/>
      <c r="AF19" s="43"/>
      <c r="AG19" s="42"/>
      <c r="AH19" s="14"/>
      <c r="AI19" s="43"/>
      <c r="AJ19" s="22">
        <f>COUNTIF(C19:AI19,"○")</f>
        <v>2</v>
      </c>
      <c r="AK19" s="21">
        <f>COUNTIF(C19:AI19,"△")</f>
        <v>1</v>
      </c>
      <c r="AL19" s="21">
        <f>COUNTIF(C19:AI19,"▲")</f>
        <v>0</v>
      </c>
      <c r="AM19" s="22">
        <f>COUNTIF(C19:AI19,"●")</f>
        <v>1</v>
      </c>
      <c r="AN19" s="23">
        <f>AJ19*3+AK19*2+AL19*1</f>
        <v>8</v>
      </c>
      <c r="AO19" s="17">
        <f>C19+F19+I19+L19+O19+R19+U19+X19+AA19+AD19+AG19</f>
        <v>11</v>
      </c>
      <c r="AP19" s="17">
        <f>E19+H19+K19+N19+Q19+T19+W19+Z19+AC19+AF19+AI19</f>
        <v>6</v>
      </c>
      <c r="AQ19" s="17">
        <f>AO19-AP19</f>
        <v>5</v>
      </c>
    </row>
    <row r="20" spans="1:43" ht="15.75" customHeight="1">
      <c r="A20" s="84"/>
      <c r="B20" s="70" t="s">
        <v>113</v>
      </c>
      <c r="C20" s="42"/>
      <c r="D20" s="40"/>
      <c r="E20" s="43"/>
      <c r="F20" s="73"/>
      <c r="G20" s="74"/>
      <c r="H20" s="75"/>
      <c r="I20" s="42"/>
      <c r="J20" s="40"/>
      <c r="K20" s="43"/>
      <c r="L20" s="42"/>
      <c r="M20" s="40"/>
      <c r="N20" s="43"/>
      <c r="O20" s="42"/>
      <c r="P20" s="40"/>
      <c r="Q20" s="43"/>
      <c r="R20" s="46"/>
      <c r="S20" s="39"/>
      <c r="T20" s="47"/>
      <c r="U20" s="42"/>
      <c r="V20" s="40"/>
      <c r="W20" s="43"/>
      <c r="X20" s="42"/>
      <c r="Y20" s="10"/>
      <c r="Z20" s="43"/>
      <c r="AA20" s="10"/>
      <c r="AB20" s="10"/>
      <c r="AC20" s="10"/>
      <c r="AD20" s="42"/>
      <c r="AE20" s="40"/>
      <c r="AF20" s="43"/>
      <c r="AG20" s="7"/>
      <c r="AH20" s="38"/>
      <c r="AI20" s="7"/>
      <c r="AJ20" s="22">
        <f aca="true" t="shared" si="8" ref="AJ20:AJ29">COUNTIF(C20:AI20,"○")</f>
        <v>0</v>
      </c>
      <c r="AK20" s="21">
        <f aca="true" t="shared" si="9" ref="AK20:AK29">COUNTIF(C20:AI20,"△")</f>
        <v>0</v>
      </c>
      <c r="AL20" s="21">
        <f aca="true" t="shared" si="10" ref="AL20:AL29">COUNTIF(C20:AI20,"▲")</f>
        <v>0</v>
      </c>
      <c r="AM20" s="22">
        <f aca="true" t="shared" si="11" ref="AM20:AM29">COUNTIF(C20:AI20,"●")</f>
        <v>0</v>
      </c>
      <c r="AN20" s="23">
        <f aca="true" t="shared" si="12" ref="AN20:AN29">AJ20*3+AK20*2+AL20*1</f>
        <v>0</v>
      </c>
      <c r="AO20" s="17">
        <f aca="true" t="shared" si="13" ref="AO20:AO28">C20+F20+I20+L20+O20+R20+U20+X20+AA20+AD20+AG20</f>
        <v>0</v>
      </c>
      <c r="AP20" s="17">
        <f aca="true" t="shared" si="14" ref="AP20:AP28">E20+H20+K20+N20+Q20+T20+W20+Z20+AC20+AF20+AI20</f>
        <v>0</v>
      </c>
      <c r="AQ20" s="17">
        <f aca="true" t="shared" si="15" ref="AQ20:AQ29">AO20-AP20</f>
        <v>0</v>
      </c>
    </row>
    <row r="21" spans="1:43" ht="15.75" customHeight="1">
      <c r="A21" s="84"/>
      <c r="B21" s="70" t="s">
        <v>127</v>
      </c>
      <c r="C21" s="8"/>
      <c r="D21" s="14"/>
      <c r="E21" s="9"/>
      <c r="F21" s="10"/>
      <c r="G21" s="40"/>
      <c r="H21" s="10"/>
      <c r="I21" s="76"/>
      <c r="J21" s="77"/>
      <c r="K21" s="78"/>
      <c r="L21" s="42"/>
      <c r="M21" s="40"/>
      <c r="N21" s="43"/>
      <c r="O21" s="10"/>
      <c r="P21" s="40"/>
      <c r="Q21" s="43"/>
      <c r="R21" s="10"/>
      <c r="S21" s="40"/>
      <c r="T21" s="43"/>
      <c r="U21" s="42"/>
      <c r="V21" s="15"/>
      <c r="W21" s="43"/>
      <c r="X21" s="42"/>
      <c r="Y21" s="10"/>
      <c r="Z21" s="43"/>
      <c r="AA21" s="10"/>
      <c r="AB21" s="10"/>
      <c r="AC21" s="10"/>
      <c r="AD21" s="42"/>
      <c r="AE21" s="15"/>
      <c r="AF21" s="43"/>
      <c r="AG21" s="42"/>
      <c r="AH21" s="40"/>
      <c r="AI21" s="43"/>
      <c r="AJ21" s="22">
        <f t="shared" si="8"/>
        <v>0</v>
      </c>
      <c r="AK21" s="21">
        <f t="shared" si="9"/>
        <v>0</v>
      </c>
      <c r="AL21" s="21">
        <f t="shared" si="10"/>
        <v>0</v>
      </c>
      <c r="AM21" s="22">
        <f t="shared" si="11"/>
        <v>0</v>
      </c>
      <c r="AN21" s="23">
        <f t="shared" si="12"/>
        <v>0</v>
      </c>
      <c r="AO21" s="17">
        <f t="shared" si="13"/>
        <v>0</v>
      </c>
      <c r="AP21" s="17">
        <f t="shared" si="14"/>
        <v>0</v>
      </c>
      <c r="AQ21" s="17">
        <f t="shared" si="15"/>
        <v>0</v>
      </c>
    </row>
    <row r="22" spans="1:43" ht="15.75" customHeight="1">
      <c r="A22" s="84"/>
      <c r="B22" s="70" t="s">
        <v>131</v>
      </c>
      <c r="C22" s="10">
        <v>3</v>
      </c>
      <c r="D22" s="40" t="s">
        <v>230</v>
      </c>
      <c r="E22" s="43">
        <v>8</v>
      </c>
      <c r="F22" s="42"/>
      <c r="G22" s="15"/>
      <c r="H22" s="43"/>
      <c r="I22" s="42"/>
      <c r="J22" s="15"/>
      <c r="K22" s="43"/>
      <c r="L22" s="76"/>
      <c r="M22" s="77"/>
      <c r="N22" s="78"/>
      <c r="O22" s="8"/>
      <c r="P22" s="14"/>
      <c r="Q22" s="9"/>
      <c r="R22" s="10"/>
      <c r="S22" s="40"/>
      <c r="T22" s="43"/>
      <c r="U22" s="42">
        <v>2</v>
      </c>
      <c r="V22" s="15" t="s">
        <v>229</v>
      </c>
      <c r="W22" s="43">
        <v>1</v>
      </c>
      <c r="X22" s="42"/>
      <c r="Y22" s="10"/>
      <c r="Z22" s="43"/>
      <c r="AA22" s="10"/>
      <c r="AB22" s="10"/>
      <c r="AC22" s="10"/>
      <c r="AD22" s="42"/>
      <c r="AE22" s="15"/>
      <c r="AF22" s="43"/>
      <c r="AG22" s="8"/>
      <c r="AH22" s="14"/>
      <c r="AI22" s="9"/>
      <c r="AJ22" s="22">
        <f t="shared" si="8"/>
        <v>1</v>
      </c>
      <c r="AK22" s="21">
        <f t="shared" si="9"/>
        <v>0</v>
      </c>
      <c r="AL22" s="21">
        <f t="shared" si="10"/>
        <v>0</v>
      </c>
      <c r="AM22" s="22">
        <f t="shared" si="11"/>
        <v>1</v>
      </c>
      <c r="AN22" s="23">
        <f t="shared" si="12"/>
        <v>3</v>
      </c>
      <c r="AO22" s="17">
        <f t="shared" si="13"/>
        <v>5</v>
      </c>
      <c r="AP22" s="17">
        <f t="shared" si="14"/>
        <v>9</v>
      </c>
      <c r="AQ22" s="17">
        <f t="shared" si="15"/>
        <v>-4</v>
      </c>
    </row>
    <row r="23" spans="1:43" ht="15.75" customHeight="1">
      <c r="A23" s="84"/>
      <c r="B23" s="70" t="s">
        <v>139</v>
      </c>
      <c r="C23" s="42"/>
      <c r="D23" s="40"/>
      <c r="E23" s="43"/>
      <c r="F23" s="8"/>
      <c r="G23" s="14"/>
      <c r="H23" s="9"/>
      <c r="I23" s="42"/>
      <c r="J23" s="15"/>
      <c r="K23" s="43"/>
      <c r="L23" s="7"/>
      <c r="M23" s="38"/>
      <c r="N23" s="7"/>
      <c r="O23" s="76"/>
      <c r="P23" s="77"/>
      <c r="Q23" s="78"/>
      <c r="R23" s="42">
        <v>6</v>
      </c>
      <c r="S23" s="15" t="s">
        <v>229</v>
      </c>
      <c r="T23" s="43">
        <v>1</v>
      </c>
      <c r="U23" s="42">
        <v>3</v>
      </c>
      <c r="V23" s="40" t="s">
        <v>229</v>
      </c>
      <c r="W23" s="43">
        <v>0</v>
      </c>
      <c r="X23" s="8">
        <v>0</v>
      </c>
      <c r="Y23" s="38" t="s">
        <v>230</v>
      </c>
      <c r="Z23" s="9">
        <v>1</v>
      </c>
      <c r="AA23" s="10"/>
      <c r="AB23" s="10"/>
      <c r="AC23" s="10"/>
      <c r="AD23" s="42"/>
      <c r="AE23" s="15"/>
      <c r="AF23" s="43"/>
      <c r="AG23" s="42">
        <v>1</v>
      </c>
      <c r="AH23" s="40" t="s">
        <v>232</v>
      </c>
      <c r="AI23" s="43">
        <v>1</v>
      </c>
      <c r="AJ23" s="22">
        <f t="shared" si="8"/>
        <v>2</v>
      </c>
      <c r="AK23" s="21">
        <f t="shared" si="9"/>
        <v>0</v>
      </c>
      <c r="AL23" s="21">
        <f t="shared" si="10"/>
        <v>1</v>
      </c>
      <c r="AM23" s="22">
        <f t="shared" si="11"/>
        <v>1</v>
      </c>
      <c r="AN23" s="23">
        <f t="shared" si="12"/>
        <v>7</v>
      </c>
      <c r="AO23" s="17">
        <f t="shared" si="13"/>
        <v>10</v>
      </c>
      <c r="AP23" s="17">
        <f t="shared" si="14"/>
        <v>3</v>
      </c>
      <c r="AQ23" s="17">
        <f t="shared" si="15"/>
        <v>7</v>
      </c>
    </row>
    <row r="24" spans="1:43" ht="15.75" customHeight="1">
      <c r="A24" s="84"/>
      <c r="B24" s="70" t="s">
        <v>141</v>
      </c>
      <c r="C24" s="42">
        <v>1</v>
      </c>
      <c r="D24" s="15" t="s">
        <v>230</v>
      </c>
      <c r="E24" s="43">
        <v>3</v>
      </c>
      <c r="F24" s="8"/>
      <c r="G24" s="14"/>
      <c r="H24" s="9"/>
      <c r="I24" s="42"/>
      <c r="J24" s="15"/>
      <c r="K24" s="43"/>
      <c r="L24" s="42"/>
      <c r="M24" s="15"/>
      <c r="N24" s="43"/>
      <c r="O24" s="42">
        <v>1</v>
      </c>
      <c r="P24" s="15" t="s">
        <v>230</v>
      </c>
      <c r="Q24" s="43">
        <v>6</v>
      </c>
      <c r="R24" s="76"/>
      <c r="S24" s="77"/>
      <c r="T24" s="78"/>
      <c r="U24" s="42"/>
      <c r="V24" s="40"/>
      <c r="W24" s="43"/>
      <c r="X24" s="42"/>
      <c r="Y24" s="10"/>
      <c r="Z24" s="43"/>
      <c r="AA24" s="42"/>
      <c r="AB24" s="10"/>
      <c r="AC24" s="43"/>
      <c r="AD24" s="10"/>
      <c r="AE24" s="40"/>
      <c r="AF24" s="43"/>
      <c r="AG24" s="42">
        <v>1</v>
      </c>
      <c r="AH24" s="15" t="s">
        <v>230</v>
      </c>
      <c r="AI24" s="43">
        <v>4</v>
      </c>
      <c r="AJ24" s="22">
        <f t="shared" si="8"/>
        <v>0</v>
      </c>
      <c r="AK24" s="21">
        <f t="shared" si="9"/>
        <v>0</v>
      </c>
      <c r="AL24" s="21">
        <f t="shared" si="10"/>
        <v>0</v>
      </c>
      <c r="AM24" s="22">
        <f t="shared" si="11"/>
        <v>3</v>
      </c>
      <c r="AN24" s="23">
        <f t="shared" si="12"/>
        <v>0</v>
      </c>
      <c r="AO24" s="17">
        <f t="shared" si="13"/>
        <v>3</v>
      </c>
      <c r="AP24" s="17">
        <f t="shared" si="14"/>
        <v>13</v>
      </c>
      <c r="AQ24" s="17">
        <f t="shared" si="15"/>
        <v>-10</v>
      </c>
    </row>
    <row r="25" spans="1:43" ht="15.75" customHeight="1">
      <c r="A25" s="84"/>
      <c r="B25" s="70" t="s">
        <v>150</v>
      </c>
      <c r="C25" s="42"/>
      <c r="D25" s="15"/>
      <c r="E25" s="43"/>
      <c r="F25" s="42"/>
      <c r="G25" s="40"/>
      <c r="H25" s="43"/>
      <c r="I25" s="42"/>
      <c r="J25" s="15"/>
      <c r="K25" s="43"/>
      <c r="L25" s="10">
        <v>1</v>
      </c>
      <c r="M25" s="40" t="s">
        <v>230</v>
      </c>
      <c r="N25" s="43">
        <v>2</v>
      </c>
      <c r="O25" s="42">
        <v>0</v>
      </c>
      <c r="P25" s="40" t="s">
        <v>230</v>
      </c>
      <c r="Q25" s="43">
        <v>3</v>
      </c>
      <c r="R25" s="42"/>
      <c r="S25" s="15"/>
      <c r="T25" s="43"/>
      <c r="U25" s="79"/>
      <c r="V25" s="80"/>
      <c r="W25" s="78"/>
      <c r="X25" s="88"/>
      <c r="Y25" s="39"/>
      <c r="Z25" s="89"/>
      <c r="AA25" s="88"/>
      <c r="AB25" s="39"/>
      <c r="AC25" s="89"/>
      <c r="AD25" s="10"/>
      <c r="AE25" s="40"/>
      <c r="AF25" s="43"/>
      <c r="AG25" s="42"/>
      <c r="AH25" s="40"/>
      <c r="AI25" s="43"/>
      <c r="AJ25" s="22">
        <f t="shared" si="8"/>
        <v>0</v>
      </c>
      <c r="AK25" s="21">
        <f t="shared" si="9"/>
        <v>0</v>
      </c>
      <c r="AL25" s="21">
        <f t="shared" si="10"/>
        <v>0</v>
      </c>
      <c r="AM25" s="22">
        <f t="shared" si="11"/>
        <v>2</v>
      </c>
      <c r="AN25" s="23">
        <f t="shared" si="12"/>
        <v>0</v>
      </c>
      <c r="AO25" s="17">
        <f t="shared" si="13"/>
        <v>1</v>
      </c>
      <c r="AP25" s="17">
        <f t="shared" si="14"/>
        <v>5</v>
      </c>
      <c r="AQ25" s="17">
        <f t="shared" si="15"/>
        <v>-4</v>
      </c>
    </row>
    <row r="26" spans="1:43" ht="15.75" customHeight="1">
      <c r="A26" s="84"/>
      <c r="B26" s="70" t="s">
        <v>154</v>
      </c>
      <c r="C26" s="8">
        <v>2</v>
      </c>
      <c r="D26" s="38" t="s">
        <v>229</v>
      </c>
      <c r="E26" s="9">
        <v>0</v>
      </c>
      <c r="F26" s="7"/>
      <c r="G26" s="38"/>
      <c r="H26" s="7"/>
      <c r="I26" s="42"/>
      <c r="J26" s="40"/>
      <c r="K26" s="43"/>
      <c r="L26" s="42"/>
      <c r="M26" s="40"/>
      <c r="N26" s="43"/>
      <c r="O26" s="8">
        <v>1</v>
      </c>
      <c r="P26" s="14" t="s">
        <v>229</v>
      </c>
      <c r="Q26" s="9">
        <v>0</v>
      </c>
      <c r="R26" s="42"/>
      <c r="S26" s="15"/>
      <c r="T26" s="43"/>
      <c r="U26" s="42"/>
      <c r="V26" s="15"/>
      <c r="W26" s="43"/>
      <c r="X26" s="76"/>
      <c r="Y26" s="79"/>
      <c r="Z26" s="78"/>
      <c r="AA26" s="42"/>
      <c r="AB26" s="10"/>
      <c r="AC26" s="43"/>
      <c r="AG26" s="8"/>
      <c r="AH26" s="14"/>
      <c r="AI26" s="9"/>
      <c r="AJ26" s="22">
        <f t="shared" si="8"/>
        <v>2</v>
      </c>
      <c r="AK26" s="21">
        <f t="shared" si="9"/>
        <v>0</v>
      </c>
      <c r="AL26" s="21">
        <f t="shared" si="10"/>
        <v>0</v>
      </c>
      <c r="AM26" s="22">
        <f t="shared" si="11"/>
        <v>0</v>
      </c>
      <c r="AN26" s="23">
        <f t="shared" si="12"/>
        <v>6</v>
      </c>
      <c r="AO26" s="17">
        <f t="shared" si="13"/>
        <v>3</v>
      </c>
      <c r="AP26" s="17">
        <f t="shared" si="14"/>
        <v>0</v>
      </c>
      <c r="AQ26" s="17">
        <f t="shared" si="15"/>
        <v>3</v>
      </c>
    </row>
    <row r="27" spans="1:43" ht="15.75" customHeight="1">
      <c r="A27" s="84"/>
      <c r="B27" s="70" t="s">
        <v>168</v>
      </c>
      <c r="C27" s="8">
        <v>0</v>
      </c>
      <c r="D27" s="14" t="s">
        <v>232</v>
      </c>
      <c r="E27" s="9">
        <v>0</v>
      </c>
      <c r="F27" s="42"/>
      <c r="G27" s="40"/>
      <c r="H27" s="43"/>
      <c r="I27" s="42"/>
      <c r="J27" s="15"/>
      <c r="K27" s="43"/>
      <c r="L27" s="42"/>
      <c r="M27" s="40"/>
      <c r="N27" s="43"/>
      <c r="O27" s="42"/>
      <c r="P27" s="40"/>
      <c r="Q27" s="43"/>
      <c r="R27" s="42"/>
      <c r="S27" s="15"/>
      <c r="T27" s="43"/>
      <c r="U27" s="8"/>
      <c r="V27" s="14"/>
      <c r="W27" s="9"/>
      <c r="X27" s="8"/>
      <c r="Y27" s="7"/>
      <c r="Z27" s="9"/>
      <c r="AA27" s="79"/>
      <c r="AB27" s="79"/>
      <c r="AC27" s="79"/>
      <c r="AD27" s="8">
        <v>1</v>
      </c>
      <c r="AE27" s="14" t="s">
        <v>229</v>
      </c>
      <c r="AF27" s="9">
        <v>0</v>
      </c>
      <c r="AG27" s="42"/>
      <c r="AH27" s="10"/>
      <c r="AI27" s="43"/>
      <c r="AJ27" s="22">
        <f t="shared" si="8"/>
        <v>1</v>
      </c>
      <c r="AK27" s="21">
        <f t="shared" si="9"/>
        <v>0</v>
      </c>
      <c r="AL27" s="21">
        <f t="shared" si="10"/>
        <v>1</v>
      </c>
      <c r="AM27" s="22">
        <f t="shared" si="11"/>
        <v>0</v>
      </c>
      <c r="AN27" s="23">
        <f t="shared" si="12"/>
        <v>4</v>
      </c>
      <c r="AO27" s="17">
        <f t="shared" si="13"/>
        <v>1</v>
      </c>
      <c r="AP27" s="17">
        <f t="shared" si="14"/>
        <v>0</v>
      </c>
      <c r="AQ27" s="17">
        <f t="shared" si="15"/>
        <v>1</v>
      </c>
    </row>
    <row r="28" spans="1:43" ht="15.75" customHeight="1">
      <c r="A28" s="84"/>
      <c r="B28" s="70" t="s">
        <v>183</v>
      </c>
      <c r="C28" s="8"/>
      <c r="D28" s="14"/>
      <c r="E28" s="9"/>
      <c r="F28" s="42"/>
      <c r="G28" s="40"/>
      <c r="H28" s="43"/>
      <c r="I28" s="42"/>
      <c r="J28" s="15"/>
      <c r="K28" s="43"/>
      <c r="L28" s="42"/>
      <c r="M28" s="40"/>
      <c r="N28" s="43"/>
      <c r="O28" s="42"/>
      <c r="P28" s="40"/>
      <c r="Q28" s="43"/>
      <c r="R28" s="42"/>
      <c r="S28" s="15"/>
      <c r="T28" s="43"/>
      <c r="U28" s="8"/>
      <c r="V28" s="14"/>
      <c r="W28" s="9"/>
      <c r="X28" s="8"/>
      <c r="Y28" s="7"/>
      <c r="Z28" s="9"/>
      <c r="AA28" s="7">
        <v>0</v>
      </c>
      <c r="AB28" s="38" t="s">
        <v>230</v>
      </c>
      <c r="AC28" s="7">
        <v>1</v>
      </c>
      <c r="AD28" s="76"/>
      <c r="AE28" s="80"/>
      <c r="AF28" s="78"/>
      <c r="AG28" s="42"/>
      <c r="AH28" s="10"/>
      <c r="AI28" s="43"/>
      <c r="AJ28" s="22">
        <f t="shared" si="8"/>
        <v>0</v>
      </c>
      <c r="AK28" s="21">
        <f t="shared" si="9"/>
        <v>0</v>
      </c>
      <c r="AL28" s="21">
        <f t="shared" si="10"/>
        <v>0</v>
      </c>
      <c r="AM28" s="22">
        <f t="shared" si="11"/>
        <v>1</v>
      </c>
      <c r="AN28" s="23">
        <f t="shared" si="12"/>
        <v>0</v>
      </c>
      <c r="AO28" s="17">
        <f t="shared" si="13"/>
        <v>0</v>
      </c>
      <c r="AP28" s="17">
        <f t="shared" si="14"/>
        <v>1</v>
      </c>
      <c r="AQ28" s="17">
        <f t="shared" si="15"/>
        <v>-1</v>
      </c>
    </row>
    <row r="29" spans="1:43" ht="15.75" customHeight="1">
      <c r="A29" s="84"/>
      <c r="B29" s="70" t="s">
        <v>186</v>
      </c>
      <c r="C29" s="8"/>
      <c r="D29" s="14"/>
      <c r="E29" s="9"/>
      <c r="F29" s="42"/>
      <c r="G29" s="40"/>
      <c r="H29" s="43"/>
      <c r="I29" s="42"/>
      <c r="J29" s="15"/>
      <c r="K29" s="43"/>
      <c r="L29" s="42"/>
      <c r="M29" s="40"/>
      <c r="N29" s="43"/>
      <c r="O29" s="42">
        <v>1</v>
      </c>
      <c r="P29" s="40" t="s">
        <v>231</v>
      </c>
      <c r="Q29" s="43">
        <v>1</v>
      </c>
      <c r="R29" s="42">
        <v>4</v>
      </c>
      <c r="S29" s="15" t="s">
        <v>229</v>
      </c>
      <c r="T29" s="43">
        <v>1</v>
      </c>
      <c r="U29" s="8"/>
      <c r="V29" s="14"/>
      <c r="W29" s="9"/>
      <c r="X29" s="8"/>
      <c r="Y29" s="7"/>
      <c r="Z29" s="9"/>
      <c r="AA29" s="7"/>
      <c r="AB29" s="7"/>
      <c r="AC29" s="7"/>
      <c r="AD29" s="8"/>
      <c r="AE29" s="14"/>
      <c r="AF29" s="9"/>
      <c r="AG29" s="76"/>
      <c r="AH29" s="79"/>
      <c r="AI29" s="78"/>
      <c r="AJ29" s="22">
        <f t="shared" si="8"/>
        <v>1</v>
      </c>
      <c r="AK29" s="21">
        <f t="shared" si="9"/>
        <v>1</v>
      </c>
      <c r="AL29" s="21">
        <f t="shared" si="10"/>
        <v>0</v>
      </c>
      <c r="AM29" s="22">
        <f t="shared" si="11"/>
        <v>0</v>
      </c>
      <c r="AN29" s="23">
        <f t="shared" si="12"/>
        <v>5</v>
      </c>
      <c r="AO29" s="17">
        <f>C29+F29+I29+L29+O29+R29+U29+X29+AA29+AD29+AG29</f>
        <v>5</v>
      </c>
      <c r="AP29" s="17">
        <f>E29+H29+K29+N29+Q29+T29+W29+Z29+AC29+AF29+AI29</f>
        <v>2</v>
      </c>
      <c r="AQ29" s="17">
        <f t="shared" si="15"/>
        <v>3</v>
      </c>
    </row>
    <row r="30" ht="15.75" customHeight="1"/>
    <row r="31" spans="2:43" ht="15.75" customHeight="1">
      <c r="B31" s="48" t="s">
        <v>10</v>
      </c>
      <c r="V31" s="11">
        <f>IF(U31&gt;W31,"○","")</f>
      </c>
      <c r="AJ31" s="2"/>
      <c r="AK31" s="2"/>
      <c r="AL31" s="2"/>
      <c r="AM31" s="2"/>
      <c r="AN31" s="2"/>
      <c r="AO31" s="2"/>
      <c r="AP31" s="2"/>
      <c r="AQ31" s="2"/>
    </row>
    <row r="32" spans="2:43" ht="15.75" customHeight="1">
      <c r="B32" s="12" t="s">
        <v>14</v>
      </c>
      <c r="AJ32" s="2"/>
      <c r="AK32" s="2"/>
      <c r="AL32" s="2"/>
      <c r="AM32" s="2"/>
      <c r="AN32" s="2"/>
      <c r="AO32" s="2"/>
      <c r="AP32" s="2"/>
      <c r="AQ32" s="2"/>
    </row>
    <row r="33" spans="1:43" ht="15.75" customHeight="1">
      <c r="A33" s="83" t="s">
        <v>73</v>
      </c>
      <c r="B33" s="6" t="s">
        <v>20</v>
      </c>
      <c r="C33" s="111" t="s">
        <v>49</v>
      </c>
      <c r="D33" s="111"/>
      <c r="E33" s="111"/>
      <c r="F33" s="111" t="s">
        <v>55</v>
      </c>
      <c r="G33" s="111"/>
      <c r="H33" s="111"/>
      <c r="I33" s="108" t="s">
        <v>54</v>
      </c>
      <c r="J33" s="109"/>
      <c r="K33" s="110"/>
      <c r="L33" s="108" t="s">
        <v>86</v>
      </c>
      <c r="M33" s="109"/>
      <c r="N33" s="110"/>
      <c r="O33" s="108" t="s">
        <v>63</v>
      </c>
      <c r="P33" s="109"/>
      <c r="Q33" s="110"/>
      <c r="R33" s="108" t="s">
        <v>58</v>
      </c>
      <c r="S33" s="109"/>
      <c r="T33" s="110"/>
      <c r="U33" s="108" t="s">
        <v>53</v>
      </c>
      <c r="V33" s="109"/>
      <c r="W33" s="110"/>
      <c r="X33" s="108" t="s">
        <v>56</v>
      </c>
      <c r="Y33" s="109"/>
      <c r="Z33" s="110"/>
      <c r="AA33" s="108" t="s">
        <v>87</v>
      </c>
      <c r="AB33" s="109"/>
      <c r="AC33" s="110"/>
      <c r="AD33" s="108" t="s">
        <v>43</v>
      </c>
      <c r="AE33" s="109"/>
      <c r="AF33" s="110"/>
      <c r="AG33" s="112"/>
      <c r="AH33" s="112"/>
      <c r="AI33" s="112"/>
      <c r="AJ33" s="1" t="s">
        <v>0</v>
      </c>
      <c r="AK33" s="4" t="s">
        <v>6</v>
      </c>
      <c r="AL33" s="4" t="s">
        <v>7</v>
      </c>
      <c r="AM33" s="1" t="s">
        <v>1</v>
      </c>
      <c r="AN33" s="1" t="s">
        <v>4</v>
      </c>
      <c r="AO33" s="5" t="s">
        <v>2</v>
      </c>
      <c r="AP33" s="5" t="s">
        <v>3</v>
      </c>
      <c r="AQ33" s="5" t="s">
        <v>5</v>
      </c>
    </row>
    <row r="34" spans="1:43" ht="15.75" customHeight="1">
      <c r="A34" s="84"/>
      <c r="B34" s="70" t="s">
        <v>94</v>
      </c>
      <c r="C34" s="18"/>
      <c r="D34" s="19"/>
      <c r="E34" s="20"/>
      <c r="F34" s="42">
        <v>1</v>
      </c>
      <c r="G34" s="40" t="s">
        <v>231</v>
      </c>
      <c r="H34" s="43">
        <v>1</v>
      </c>
      <c r="I34" s="10"/>
      <c r="J34" s="40"/>
      <c r="K34" s="43"/>
      <c r="L34" s="42"/>
      <c r="M34" s="40"/>
      <c r="N34" s="43"/>
      <c r="O34" s="8">
        <v>1</v>
      </c>
      <c r="P34" s="15" t="s">
        <v>230</v>
      </c>
      <c r="Q34" s="9">
        <v>2</v>
      </c>
      <c r="R34" s="42"/>
      <c r="S34" s="40"/>
      <c r="T34" s="43"/>
      <c r="U34" s="42"/>
      <c r="V34" s="40"/>
      <c r="W34" s="43"/>
      <c r="X34" s="42"/>
      <c r="Y34" s="10"/>
      <c r="Z34" s="43"/>
      <c r="AA34" s="10">
        <v>2</v>
      </c>
      <c r="AB34" s="40" t="s">
        <v>229</v>
      </c>
      <c r="AC34" s="10">
        <v>1</v>
      </c>
      <c r="AD34" s="8"/>
      <c r="AE34" s="14"/>
      <c r="AF34" s="9"/>
      <c r="AG34" s="45"/>
      <c r="AH34" s="45"/>
      <c r="AI34" s="45"/>
      <c r="AJ34" s="22">
        <f>COUNTIF(C34:AI34,"○")</f>
        <v>1</v>
      </c>
      <c r="AK34" s="21">
        <f>COUNTIF(C34:AI34,"△")</f>
        <v>1</v>
      </c>
      <c r="AL34" s="21">
        <f>COUNTIF(C34:AI34,"▲")</f>
        <v>0</v>
      </c>
      <c r="AM34" s="22">
        <f>COUNTIF(C34:AI34,"●")</f>
        <v>1</v>
      </c>
      <c r="AN34" s="23">
        <f>AJ34*3+AK34*2+AL34*1</f>
        <v>5</v>
      </c>
      <c r="AO34" s="17">
        <f>C34+F34+I34+L34+O34+R34+U34+X34+AA34+AD34+AG34</f>
        <v>4</v>
      </c>
      <c r="AP34" s="17">
        <f>E34+H34+K34+N34+Q34+T34+W34+Z34+AC34+AF34+AI34</f>
        <v>4</v>
      </c>
      <c r="AQ34" s="17">
        <f>AO34-AP34</f>
        <v>0</v>
      </c>
    </row>
    <row r="35" spans="1:43" ht="15.75" customHeight="1">
      <c r="A35" s="84"/>
      <c r="B35" s="70" t="s">
        <v>116</v>
      </c>
      <c r="C35" s="10">
        <v>1</v>
      </c>
      <c r="D35" s="40" t="s">
        <v>232</v>
      </c>
      <c r="E35" s="43">
        <v>1</v>
      </c>
      <c r="F35" s="18"/>
      <c r="G35" s="19"/>
      <c r="H35" s="20"/>
      <c r="I35" s="42">
        <v>8</v>
      </c>
      <c r="J35" s="40" t="s">
        <v>229</v>
      </c>
      <c r="K35" s="43">
        <v>0</v>
      </c>
      <c r="L35" s="42"/>
      <c r="M35" s="40"/>
      <c r="N35" s="43"/>
      <c r="O35" s="42">
        <v>1</v>
      </c>
      <c r="P35" s="40" t="s">
        <v>230</v>
      </c>
      <c r="Q35" s="43">
        <v>3</v>
      </c>
      <c r="R35" s="10"/>
      <c r="S35" s="40"/>
      <c r="T35" s="10"/>
      <c r="U35" s="8"/>
      <c r="V35" s="38"/>
      <c r="W35" s="9"/>
      <c r="X35" s="8">
        <v>0</v>
      </c>
      <c r="Y35" s="38" t="s">
        <v>230</v>
      </c>
      <c r="Z35" s="9">
        <v>2</v>
      </c>
      <c r="AA35" s="7">
        <v>2</v>
      </c>
      <c r="AB35" s="38" t="s">
        <v>230</v>
      </c>
      <c r="AC35" s="7">
        <v>3</v>
      </c>
      <c r="AD35" s="42"/>
      <c r="AE35" s="40"/>
      <c r="AF35" s="43"/>
      <c r="AG35" s="45"/>
      <c r="AH35" s="44"/>
      <c r="AI35" s="45"/>
      <c r="AJ35" s="22">
        <f aca="true" t="shared" si="16" ref="AJ35:AJ43">COUNTIF(C35:AI35,"○")</f>
        <v>1</v>
      </c>
      <c r="AK35" s="21">
        <f aca="true" t="shared" si="17" ref="AK35:AK43">COUNTIF(C35:AI35,"△")</f>
        <v>0</v>
      </c>
      <c r="AL35" s="21">
        <f aca="true" t="shared" si="18" ref="AL35:AL43">COUNTIF(C35:AI35,"▲")</f>
        <v>1</v>
      </c>
      <c r="AM35" s="22">
        <f aca="true" t="shared" si="19" ref="AM35:AM43">COUNTIF(C35:AI35,"●")</f>
        <v>3</v>
      </c>
      <c r="AN35" s="23">
        <f aca="true" t="shared" si="20" ref="AN35:AN43">AJ35*3+AK35*2+AL35*1</f>
        <v>4</v>
      </c>
      <c r="AO35" s="17">
        <f aca="true" t="shared" si="21" ref="AO35:AO42">C35+F35+I35+L35+O35+R35+U35+X35+AA35+AD35+AG35</f>
        <v>12</v>
      </c>
      <c r="AP35" s="17">
        <f aca="true" t="shared" si="22" ref="AP35:AP42">E35+H35+K35+N35+Q35+T35+W35+Z35+AC35+AF35+AI35</f>
        <v>9</v>
      </c>
      <c r="AQ35" s="17">
        <f aca="true" t="shared" si="23" ref="AQ35:AQ43">AO35-AP35</f>
        <v>3</v>
      </c>
    </row>
    <row r="36" spans="1:43" ht="15.75" customHeight="1">
      <c r="A36" s="84"/>
      <c r="B36" s="70" t="s">
        <v>119</v>
      </c>
      <c r="C36" s="42"/>
      <c r="D36" s="40"/>
      <c r="E36" s="43"/>
      <c r="F36" s="10">
        <v>0</v>
      </c>
      <c r="G36" s="40" t="s">
        <v>230</v>
      </c>
      <c r="H36" s="10">
        <v>8</v>
      </c>
      <c r="I36" s="18"/>
      <c r="J36" s="19"/>
      <c r="K36" s="20"/>
      <c r="L36" s="42"/>
      <c r="M36" s="40"/>
      <c r="N36" s="43"/>
      <c r="O36" s="42"/>
      <c r="P36" s="40"/>
      <c r="Q36" s="43"/>
      <c r="R36" s="7"/>
      <c r="S36" s="38"/>
      <c r="T36" s="7"/>
      <c r="U36" s="42"/>
      <c r="V36" s="14"/>
      <c r="W36" s="43"/>
      <c r="X36" s="42"/>
      <c r="Y36" s="10"/>
      <c r="Z36" s="43"/>
      <c r="AA36" s="10"/>
      <c r="AB36" s="10"/>
      <c r="AC36" s="10"/>
      <c r="AD36" s="81"/>
      <c r="AE36" s="71"/>
      <c r="AF36" s="82"/>
      <c r="AG36" s="69"/>
      <c r="AH36" s="69"/>
      <c r="AI36" s="69"/>
      <c r="AJ36" s="22">
        <f t="shared" si="16"/>
        <v>0</v>
      </c>
      <c r="AK36" s="21">
        <f t="shared" si="17"/>
        <v>0</v>
      </c>
      <c r="AL36" s="21">
        <f t="shared" si="18"/>
        <v>0</v>
      </c>
      <c r="AM36" s="22">
        <f t="shared" si="19"/>
        <v>1</v>
      </c>
      <c r="AN36" s="23">
        <f t="shared" si="20"/>
        <v>0</v>
      </c>
      <c r="AO36" s="17">
        <f t="shared" si="21"/>
        <v>0</v>
      </c>
      <c r="AP36" s="17">
        <f t="shared" si="22"/>
        <v>8</v>
      </c>
      <c r="AQ36" s="17">
        <f t="shared" si="23"/>
        <v>-8</v>
      </c>
    </row>
    <row r="37" spans="1:43" ht="15.75" customHeight="1">
      <c r="A37" s="84"/>
      <c r="B37" s="70" t="s">
        <v>147</v>
      </c>
      <c r="C37" s="42"/>
      <c r="D37" s="40"/>
      <c r="E37" s="43"/>
      <c r="F37" s="10"/>
      <c r="G37" s="40"/>
      <c r="H37" s="10"/>
      <c r="I37" s="8"/>
      <c r="J37" s="38"/>
      <c r="K37" s="9"/>
      <c r="L37" s="18"/>
      <c r="M37" s="19"/>
      <c r="N37" s="20"/>
      <c r="O37" s="42"/>
      <c r="P37" s="15"/>
      <c r="Q37" s="43"/>
      <c r="R37" s="7"/>
      <c r="S37" s="38"/>
      <c r="T37" s="7"/>
      <c r="U37" s="46"/>
      <c r="V37" s="39"/>
      <c r="W37" s="47"/>
      <c r="X37" s="14"/>
      <c r="Y37" s="14"/>
      <c r="Z37" s="47"/>
      <c r="AA37" s="14"/>
      <c r="AB37" s="14"/>
      <c r="AC37" s="14"/>
      <c r="AD37" s="8"/>
      <c r="AE37" s="14"/>
      <c r="AF37" s="9"/>
      <c r="AG37" s="45"/>
      <c r="AH37" s="45"/>
      <c r="AI37" s="45"/>
      <c r="AJ37" s="22">
        <f t="shared" si="16"/>
        <v>0</v>
      </c>
      <c r="AK37" s="21">
        <f t="shared" si="17"/>
        <v>0</v>
      </c>
      <c r="AL37" s="21">
        <f t="shared" si="18"/>
        <v>0</v>
      </c>
      <c r="AM37" s="22">
        <f t="shared" si="19"/>
        <v>0</v>
      </c>
      <c r="AN37" s="23">
        <f t="shared" si="20"/>
        <v>0</v>
      </c>
      <c r="AO37" s="17">
        <f t="shared" si="21"/>
        <v>0</v>
      </c>
      <c r="AP37" s="17">
        <f t="shared" si="22"/>
        <v>0</v>
      </c>
      <c r="AQ37" s="17">
        <f t="shared" si="23"/>
        <v>0</v>
      </c>
    </row>
    <row r="38" spans="1:43" ht="15.75" customHeight="1">
      <c r="A38" s="84"/>
      <c r="B38" s="70" t="s">
        <v>159</v>
      </c>
      <c r="C38" s="42">
        <v>2</v>
      </c>
      <c r="D38" s="40" t="s">
        <v>229</v>
      </c>
      <c r="E38" s="43">
        <v>1</v>
      </c>
      <c r="F38" s="10">
        <v>3</v>
      </c>
      <c r="G38" s="40" t="s">
        <v>229</v>
      </c>
      <c r="H38" s="10">
        <v>1</v>
      </c>
      <c r="I38" s="42"/>
      <c r="J38" s="40"/>
      <c r="K38" s="43"/>
      <c r="L38" s="42"/>
      <c r="M38" s="15"/>
      <c r="N38" s="43"/>
      <c r="O38" s="18"/>
      <c r="P38" s="19"/>
      <c r="Q38" s="20"/>
      <c r="R38" s="10">
        <v>4</v>
      </c>
      <c r="S38" s="40" t="s">
        <v>229</v>
      </c>
      <c r="T38" s="43">
        <v>0</v>
      </c>
      <c r="U38" s="8"/>
      <c r="V38" s="14"/>
      <c r="W38" s="9"/>
      <c r="X38" s="7"/>
      <c r="Y38" s="7"/>
      <c r="Z38" s="9"/>
      <c r="AA38" s="7">
        <v>8</v>
      </c>
      <c r="AB38" s="38" t="s">
        <v>229</v>
      </c>
      <c r="AC38" s="7">
        <v>0</v>
      </c>
      <c r="AD38" s="8"/>
      <c r="AE38" s="14"/>
      <c r="AF38" s="9"/>
      <c r="AG38" s="45"/>
      <c r="AH38" s="45"/>
      <c r="AI38" s="45"/>
      <c r="AJ38" s="22">
        <f t="shared" si="16"/>
        <v>4</v>
      </c>
      <c r="AK38" s="21">
        <f t="shared" si="17"/>
        <v>0</v>
      </c>
      <c r="AL38" s="21">
        <f t="shared" si="18"/>
        <v>0</v>
      </c>
      <c r="AM38" s="22">
        <f t="shared" si="19"/>
        <v>0</v>
      </c>
      <c r="AN38" s="23">
        <f t="shared" si="20"/>
        <v>12</v>
      </c>
      <c r="AO38" s="17">
        <f t="shared" si="21"/>
        <v>17</v>
      </c>
      <c r="AP38" s="17">
        <f t="shared" si="22"/>
        <v>2</v>
      </c>
      <c r="AQ38" s="17">
        <f t="shared" si="23"/>
        <v>15</v>
      </c>
    </row>
    <row r="39" spans="1:43" ht="15.75" customHeight="1">
      <c r="A39" s="84"/>
      <c r="B39" s="70" t="s">
        <v>172</v>
      </c>
      <c r="C39" s="10"/>
      <c r="D39" s="40"/>
      <c r="E39" s="43"/>
      <c r="F39" s="42"/>
      <c r="G39" s="40"/>
      <c r="H39" s="43"/>
      <c r="I39" s="8"/>
      <c r="J39" s="14"/>
      <c r="K39" s="9"/>
      <c r="L39" s="42"/>
      <c r="M39" s="40"/>
      <c r="N39" s="43"/>
      <c r="O39" s="42">
        <v>0</v>
      </c>
      <c r="P39" s="40" t="s">
        <v>230</v>
      </c>
      <c r="Q39" s="43">
        <v>4</v>
      </c>
      <c r="R39" s="19"/>
      <c r="S39" s="19"/>
      <c r="T39" s="19"/>
      <c r="U39" s="8"/>
      <c r="V39" s="14"/>
      <c r="W39" s="9"/>
      <c r="X39" s="7"/>
      <c r="Y39" s="7"/>
      <c r="Z39" s="9"/>
      <c r="AA39" s="7"/>
      <c r="AB39" s="7"/>
      <c r="AC39" s="7"/>
      <c r="AD39" s="8"/>
      <c r="AE39" s="14"/>
      <c r="AF39" s="9"/>
      <c r="AG39" s="45"/>
      <c r="AH39" s="45"/>
      <c r="AI39" s="45"/>
      <c r="AJ39" s="22">
        <f t="shared" si="16"/>
        <v>0</v>
      </c>
      <c r="AK39" s="21">
        <f t="shared" si="17"/>
        <v>0</v>
      </c>
      <c r="AL39" s="21">
        <f t="shared" si="18"/>
        <v>0</v>
      </c>
      <c r="AM39" s="22">
        <f t="shared" si="19"/>
        <v>1</v>
      </c>
      <c r="AN39" s="23">
        <f t="shared" si="20"/>
        <v>0</v>
      </c>
      <c r="AO39" s="17">
        <f t="shared" si="21"/>
        <v>0</v>
      </c>
      <c r="AP39" s="17">
        <f t="shared" si="22"/>
        <v>4</v>
      </c>
      <c r="AQ39" s="17">
        <f t="shared" si="23"/>
        <v>-4</v>
      </c>
    </row>
    <row r="40" spans="1:43" ht="15.75" customHeight="1">
      <c r="A40" s="84"/>
      <c r="B40" s="70" t="s">
        <v>176</v>
      </c>
      <c r="C40" s="10"/>
      <c r="D40" s="40"/>
      <c r="E40" s="43"/>
      <c r="F40" s="42"/>
      <c r="G40" s="40"/>
      <c r="H40" s="43"/>
      <c r="I40" s="8"/>
      <c r="J40" s="14"/>
      <c r="K40" s="9"/>
      <c r="L40" s="42"/>
      <c r="M40" s="40"/>
      <c r="N40" s="43"/>
      <c r="O40" s="42"/>
      <c r="P40" s="40"/>
      <c r="Q40" s="43"/>
      <c r="R40" s="8"/>
      <c r="S40" s="14"/>
      <c r="T40" s="9"/>
      <c r="U40" s="18"/>
      <c r="V40" s="19"/>
      <c r="W40" s="20"/>
      <c r="X40" s="7"/>
      <c r="Y40" s="7"/>
      <c r="Z40" s="9"/>
      <c r="AA40" s="7"/>
      <c r="AB40" s="7"/>
      <c r="AC40" s="7"/>
      <c r="AD40" s="8">
        <v>3</v>
      </c>
      <c r="AE40" s="14" t="s">
        <v>229</v>
      </c>
      <c r="AF40" s="9">
        <v>0</v>
      </c>
      <c r="AG40" s="45"/>
      <c r="AH40" s="45"/>
      <c r="AI40" s="45"/>
      <c r="AJ40" s="22">
        <f t="shared" si="16"/>
        <v>1</v>
      </c>
      <c r="AK40" s="21">
        <f t="shared" si="17"/>
        <v>0</v>
      </c>
      <c r="AL40" s="21">
        <f t="shared" si="18"/>
        <v>0</v>
      </c>
      <c r="AM40" s="22">
        <f t="shared" si="19"/>
        <v>0</v>
      </c>
      <c r="AN40" s="23">
        <f t="shared" si="20"/>
        <v>3</v>
      </c>
      <c r="AO40" s="17">
        <f t="shared" si="21"/>
        <v>3</v>
      </c>
      <c r="AP40" s="17">
        <f t="shared" si="22"/>
        <v>0</v>
      </c>
      <c r="AQ40" s="17">
        <f t="shared" si="23"/>
        <v>3</v>
      </c>
    </row>
    <row r="41" spans="1:43" ht="15.75" customHeight="1">
      <c r="A41" s="84"/>
      <c r="B41" s="70" t="s">
        <v>190</v>
      </c>
      <c r="C41" s="10"/>
      <c r="D41" s="40"/>
      <c r="E41" s="43"/>
      <c r="F41" s="42">
        <v>2</v>
      </c>
      <c r="G41" s="40" t="s">
        <v>229</v>
      </c>
      <c r="H41" s="43">
        <v>0</v>
      </c>
      <c r="I41" s="8"/>
      <c r="J41" s="14"/>
      <c r="K41" s="9"/>
      <c r="L41" s="42"/>
      <c r="M41" s="40"/>
      <c r="N41" s="43"/>
      <c r="O41" s="42"/>
      <c r="P41" s="40"/>
      <c r="Q41" s="43"/>
      <c r="R41" s="8"/>
      <c r="S41" s="14"/>
      <c r="T41" s="9"/>
      <c r="U41" s="8"/>
      <c r="V41" s="14"/>
      <c r="W41" s="9"/>
      <c r="X41" s="19"/>
      <c r="Y41" s="19"/>
      <c r="Z41" s="20"/>
      <c r="AA41" s="7"/>
      <c r="AB41" s="7"/>
      <c r="AC41" s="7"/>
      <c r="AD41" s="8"/>
      <c r="AE41" s="14"/>
      <c r="AF41" s="9"/>
      <c r="AG41" s="45"/>
      <c r="AH41" s="45"/>
      <c r="AI41" s="45"/>
      <c r="AJ41" s="22">
        <f t="shared" si="16"/>
        <v>1</v>
      </c>
      <c r="AK41" s="21">
        <f t="shared" si="17"/>
        <v>0</v>
      </c>
      <c r="AL41" s="21">
        <f t="shared" si="18"/>
        <v>0</v>
      </c>
      <c r="AM41" s="22">
        <f t="shared" si="19"/>
        <v>0</v>
      </c>
      <c r="AN41" s="23">
        <f t="shared" si="20"/>
        <v>3</v>
      </c>
      <c r="AO41" s="17">
        <f t="shared" si="21"/>
        <v>2</v>
      </c>
      <c r="AP41" s="17">
        <f t="shared" si="22"/>
        <v>0</v>
      </c>
      <c r="AQ41" s="17">
        <f t="shared" si="23"/>
        <v>2</v>
      </c>
    </row>
    <row r="42" spans="1:43" ht="15.75" customHeight="1">
      <c r="A42" s="84"/>
      <c r="B42" s="70" t="s">
        <v>200</v>
      </c>
      <c r="C42" s="8">
        <v>1</v>
      </c>
      <c r="D42" s="15" t="s">
        <v>230</v>
      </c>
      <c r="E42" s="9">
        <v>2</v>
      </c>
      <c r="F42" s="42">
        <v>3</v>
      </c>
      <c r="G42" s="40" t="s">
        <v>229</v>
      </c>
      <c r="H42" s="43">
        <v>2</v>
      </c>
      <c r="I42" s="8"/>
      <c r="J42" s="14"/>
      <c r="K42" s="9"/>
      <c r="L42" s="8"/>
      <c r="M42" s="14"/>
      <c r="N42" s="9"/>
      <c r="O42" s="8">
        <v>0</v>
      </c>
      <c r="P42" s="14" t="s">
        <v>230</v>
      </c>
      <c r="Q42" s="9">
        <v>8</v>
      </c>
      <c r="R42" s="8"/>
      <c r="S42" s="14"/>
      <c r="T42" s="9"/>
      <c r="W42" s="89"/>
      <c r="AA42" s="19"/>
      <c r="AB42" s="19"/>
      <c r="AC42" s="19"/>
      <c r="AD42" s="8"/>
      <c r="AE42" s="14"/>
      <c r="AF42" s="9"/>
      <c r="AG42" s="45"/>
      <c r="AH42" s="44"/>
      <c r="AI42" s="45"/>
      <c r="AJ42" s="22">
        <f t="shared" si="16"/>
        <v>1</v>
      </c>
      <c r="AK42" s="21">
        <f t="shared" si="17"/>
        <v>0</v>
      </c>
      <c r="AL42" s="21">
        <f t="shared" si="18"/>
        <v>0</v>
      </c>
      <c r="AM42" s="22">
        <f t="shared" si="19"/>
        <v>2</v>
      </c>
      <c r="AN42" s="23">
        <f t="shared" si="20"/>
        <v>3</v>
      </c>
      <c r="AO42" s="17">
        <f t="shared" si="21"/>
        <v>4</v>
      </c>
      <c r="AP42" s="17">
        <f t="shared" si="22"/>
        <v>12</v>
      </c>
      <c r="AQ42" s="17">
        <f t="shared" si="23"/>
        <v>-8</v>
      </c>
    </row>
    <row r="43" spans="1:43" ht="15.75" customHeight="1">
      <c r="A43" s="84"/>
      <c r="B43" s="70" t="s">
        <v>210</v>
      </c>
      <c r="C43" s="42"/>
      <c r="D43" s="40"/>
      <c r="E43" s="43"/>
      <c r="F43" s="10"/>
      <c r="G43" s="40"/>
      <c r="H43" s="10"/>
      <c r="I43" s="81"/>
      <c r="J43" s="71"/>
      <c r="K43" s="82"/>
      <c r="L43" s="8"/>
      <c r="M43" s="14"/>
      <c r="N43" s="9"/>
      <c r="O43" s="8"/>
      <c r="P43" s="14"/>
      <c r="Q43" s="9"/>
      <c r="R43" s="7"/>
      <c r="S43" s="38"/>
      <c r="T43" s="7"/>
      <c r="U43" s="46">
        <v>0</v>
      </c>
      <c r="V43" s="39" t="s">
        <v>230</v>
      </c>
      <c r="W43" s="47">
        <v>3</v>
      </c>
      <c r="X43" s="14"/>
      <c r="Y43" s="14"/>
      <c r="Z43" s="47"/>
      <c r="AA43" s="14"/>
      <c r="AB43" s="14"/>
      <c r="AC43" s="14"/>
      <c r="AD43" s="18"/>
      <c r="AE43" s="19"/>
      <c r="AF43" s="20"/>
      <c r="AG43" s="45"/>
      <c r="AH43" s="44"/>
      <c r="AI43" s="45"/>
      <c r="AJ43" s="22">
        <f t="shared" si="16"/>
        <v>0</v>
      </c>
      <c r="AK43" s="21">
        <f t="shared" si="17"/>
        <v>0</v>
      </c>
      <c r="AL43" s="21">
        <f t="shared" si="18"/>
        <v>0</v>
      </c>
      <c r="AM43" s="22">
        <f t="shared" si="19"/>
        <v>1</v>
      </c>
      <c r="AN43" s="23">
        <f t="shared" si="20"/>
        <v>0</v>
      </c>
      <c r="AO43" s="17">
        <f>C43+F43+I43+L43+O43+R43+U43+X43+AA43+AD43+AG43</f>
        <v>0</v>
      </c>
      <c r="AP43" s="17">
        <f>E43+H43+K43+N43+Q43+T43+W43+Z43+AC43+AF43+AI43</f>
        <v>3</v>
      </c>
      <c r="AQ43" s="17">
        <f t="shared" si="23"/>
        <v>-3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</sheetData>
  <sheetProtection/>
  <mergeCells count="33">
    <mergeCell ref="I3:K3"/>
    <mergeCell ref="C33:E33"/>
    <mergeCell ref="F33:H33"/>
    <mergeCell ref="I33:K33"/>
    <mergeCell ref="L33:N33"/>
    <mergeCell ref="O33:Q33"/>
    <mergeCell ref="F3:H3"/>
    <mergeCell ref="X33:Z33"/>
    <mergeCell ref="AA33:AC33"/>
    <mergeCell ref="AG33:AI33"/>
    <mergeCell ref="U33:W33"/>
    <mergeCell ref="R33:T33"/>
    <mergeCell ref="U18:W18"/>
    <mergeCell ref="AA18:AC18"/>
    <mergeCell ref="AD33:AF33"/>
    <mergeCell ref="AG18:AI18"/>
    <mergeCell ref="R18:T18"/>
    <mergeCell ref="X3:Z3"/>
    <mergeCell ref="AA3:AC3"/>
    <mergeCell ref="X18:Z18"/>
    <mergeCell ref="AD18:AF18"/>
    <mergeCell ref="AD3:AF3"/>
    <mergeCell ref="R3:T3"/>
    <mergeCell ref="AG3:AI3"/>
    <mergeCell ref="C18:E18"/>
    <mergeCell ref="F18:H18"/>
    <mergeCell ref="I18:K18"/>
    <mergeCell ref="C3:E3"/>
    <mergeCell ref="L3:N3"/>
    <mergeCell ref="O3:Q3"/>
    <mergeCell ref="O18:Q18"/>
    <mergeCell ref="L18:N18"/>
    <mergeCell ref="U3:W3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1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tabSelected="1" zoomScalePageLayoutView="0" workbookViewId="0" topLeftCell="A5">
      <selection activeCell="AU22" sqref="AU22"/>
    </sheetView>
  </sheetViews>
  <sheetFormatPr defaultColWidth="11" defaultRowHeight="15"/>
  <cols>
    <col min="1" max="1" width="0.59375" style="16" customWidth="1"/>
    <col min="2" max="2" width="18.69921875" style="0" customWidth="1"/>
    <col min="3" max="32" width="2.69921875" style="0" customWidth="1"/>
    <col min="33" max="40" width="4.3984375" style="0" customWidth="1"/>
    <col min="41" max="71" width="1.8984375" style="0" customWidth="1"/>
    <col min="72" max="72" width="2" style="0" customWidth="1"/>
    <col min="73" max="83" width="1.8984375" style="0" customWidth="1"/>
  </cols>
  <sheetData>
    <row r="1" spans="2:40" ht="15.75" customHeight="1">
      <c r="B1" s="48" t="s">
        <v>15</v>
      </c>
      <c r="AG1" s="2"/>
      <c r="AH1" s="2"/>
      <c r="AI1" s="2"/>
      <c r="AJ1" s="2"/>
      <c r="AK1" s="2"/>
      <c r="AL1" s="2"/>
      <c r="AM1" s="2"/>
      <c r="AN1" s="2"/>
    </row>
    <row r="2" spans="2:40" ht="15.75" customHeight="1">
      <c r="B2" s="13" t="s">
        <v>16</v>
      </c>
      <c r="AG2" s="2"/>
      <c r="AH2" s="2"/>
      <c r="AI2" s="2"/>
      <c r="AJ2" s="2"/>
      <c r="AK2" s="2"/>
      <c r="AL2" s="2"/>
      <c r="AM2" s="2"/>
      <c r="AN2" s="2"/>
    </row>
    <row r="3" spans="1:40" ht="15.75" customHeight="1">
      <c r="A3" s="83" t="s">
        <v>73</v>
      </c>
      <c r="B3" s="6" t="s">
        <v>20</v>
      </c>
      <c r="C3" s="111" t="s">
        <v>217</v>
      </c>
      <c r="D3" s="111"/>
      <c r="E3" s="111"/>
      <c r="F3" s="108" t="s">
        <v>218</v>
      </c>
      <c r="G3" s="109"/>
      <c r="H3" s="110"/>
      <c r="I3" s="111" t="s">
        <v>41</v>
      </c>
      <c r="J3" s="111"/>
      <c r="K3" s="111"/>
      <c r="L3" s="108" t="s">
        <v>60</v>
      </c>
      <c r="M3" s="109"/>
      <c r="N3" s="110"/>
      <c r="O3" s="108" t="s">
        <v>61</v>
      </c>
      <c r="P3" s="109"/>
      <c r="Q3" s="110"/>
      <c r="R3" s="108" t="s">
        <v>219</v>
      </c>
      <c r="S3" s="109"/>
      <c r="T3" s="110"/>
      <c r="U3" s="108" t="s">
        <v>46</v>
      </c>
      <c r="V3" s="109"/>
      <c r="W3" s="110"/>
      <c r="X3" s="108" t="s">
        <v>88</v>
      </c>
      <c r="Y3" s="109"/>
      <c r="Z3" s="110"/>
      <c r="AA3" s="108" t="s">
        <v>40</v>
      </c>
      <c r="AB3" s="109"/>
      <c r="AC3" s="110"/>
      <c r="AD3" s="108" t="s">
        <v>216</v>
      </c>
      <c r="AE3" s="109"/>
      <c r="AF3" s="110"/>
      <c r="AG3" s="1" t="s">
        <v>0</v>
      </c>
      <c r="AH3" s="4" t="s">
        <v>6</v>
      </c>
      <c r="AI3" s="4" t="s">
        <v>7</v>
      </c>
      <c r="AJ3" s="1" t="s">
        <v>1</v>
      </c>
      <c r="AK3" s="1" t="s">
        <v>4</v>
      </c>
      <c r="AL3" s="5" t="s">
        <v>2</v>
      </c>
      <c r="AM3" s="5" t="s">
        <v>3</v>
      </c>
      <c r="AN3" s="5" t="s">
        <v>5</v>
      </c>
    </row>
    <row r="4" spans="1:40" ht="15.75" customHeight="1">
      <c r="A4" s="84"/>
      <c r="B4" s="70" t="s">
        <v>95</v>
      </c>
      <c r="C4" s="73"/>
      <c r="D4" s="74"/>
      <c r="E4" s="75"/>
      <c r="F4" s="8"/>
      <c r="G4" s="14"/>
      <c r="H4" s="9"/>
      <c r="I4" s="42"/>
      <c r="J4" s="15"/>
      <c r="K4" s="43"/>
      <c r="L4" s="42"/>
      <c r="M4" s="40"/>
      <c r="N4" s="43"/>
      <c r="O4" s="42"/>
      <c r="P4" s="15"/>
      <c r="Q4" s="43"/>
      <c r="R4" s="8"/>
      <c r="S4" s="14"/>
      <c r="T4" s="9"/>
      <c r="U4" s="42"/>
      <c r="V4" s="40"/>
      <c r="W4" s="43"/>
      <c r="X4" s="42"/>
      <c r="Y4" s="40"/>
      <c r="Z4" s="43"/>
      <c r="AA4" s="10"/>
      <c r="AB4" s="10"/>
      <c r="AC4" s="10"/>
      <c r="AD4" s="42">
        <v>3</v>
      </c>
      <c r="AE4" s="15" t="s">
        <v>229</v>
      </c>
      <c r="AF4" s="43">
        <v>0</v>
      </c>
      <c r="AG4" s="22">
        <f>COUNTIF(C4:AF4,"○")</f>
        <v>1</v>
      </c>
      <c r="AH4" s="21">
        <f>COUNTIF(C4:AF4,"△")</f>
        <v>0</v>
      </c>
      <c r="AI4" s="21">
        <f>COUNTIF(C4:AF4,"▲")</f>
        <v>0</v>
      </c>
      <c r="AJ4" s="22">
        <f>COUNTIF(C4:AF4,"●")</f>
        <v>0</v>
      </c>
      <c r="AK4" s="23">
        <f>AG4*3+AH4*2+AI4*1</f>
        <v>3</v>
      </c>
      <c r="AL4" s="17">
        <f>C4+F4+I4+L4+O4+R4+U4+X4+AA4+AD4</f>
        <v>3</v>
      </c>
      <c r="AM4" s="17">
        <f>E4+H4+K4+N4+Q4+T4+W4+Z4+AC4+AF4</f>
        <v>0</v>
      </c>
      <c r="AN4" s="17">
        <f>AL4-AM4</f>
        <v>3</v>
      </c>
    </row>
    <row r="5" spans="1:40" ht="15.75" customHeight="1">
      <c r="A5" s="84"/>
      <c r="B5" s="70" t="s">
        <v>110</v>
      </c>
      <c r="C5" s="7"/>
      <c r="D5" s="38"/>
      <c r="E5" s="7"/>
      <c r="F5" s="73"/>
      <c r="G5" s="74"/>
      <c r="H5" s="75"/>
      <c r="I5" s="10"/>
      <c r="J5" s="40"/>
      <c r="K5" s="10"/>
      <c r="L5" s="8"/>
      <c r="M5" s="15"/>
      <c r="N5" s="9"/>
      <c r="O5" s="42"/>
      <c r="P5" s="14"/>
      <c r="Q5" s="43"/>
      <c r="R5" s="8"/>
      <c r="S5" s="14"/>
      <c r="T5" s="9"/>
      <c r="U5" s="42"/>
      <c r="V5" s="40"/>
      <c r="W5" s="43"/>
      <c r="X5" s="42"/>
      <c r="Y5" s="40"/>
      <c r="Z5" s="43"/>
      <c r="AA5" s="10"/>
      <c r="AB5" s="10"/>
      <c r="AC5" s="10"/>
      <c r="AD5" s="42">
        <v>3</v>
      </c>
      <c r="AE5" s="15" t="s">
        <v>229</v>
      </c>
      <c r="AF5" s="43">
        <v>2</v>
      </c>
      <c r="AG5" s="22">
        <f aca="true" t="shared" si="0" ref="AG5:AG13">COUNTIF(C5:AF5,"○")</f>
        <v>1</v>
      </c>
      <c r="AH5" s="21">
        <f aca="true" t="shared" si="1" ref="AH5:AH13">COUNTIF(C5:AF5,"△")</f>
        <v>0</v>
      </c>
      <c r="AI5" s="21">
        <f aca="true" t="shared" si="2" ref="AI5:AI13">COUNTIF(C5:AF5,"▲")</f>
        <v>0</v>
      </c>
      <c r="AJ5" s="22">
        <f aca="true" t="shared" si="3" ref="AJ5:AJ13">COUNTIF(C5:AF5,"●")</f>
        <v>0</v>
      </c>
      <c r="AK5" s="23">
        <f aca="true" t="shared" si="4" ref="AK5:AK13">AG5*3+AH5*2+AI5*1</f>
        <v>3</v>
      </c>
      <c r="AL5" s="17">
        <f aca="true" t="shared" si="5" ref="AL5:AL13">C5+F5+I5+L5+O5+R5+U5+X5+AA5+AD5</f>
        <v>3</v>
      </c>
      <c r="AM5" s="17">
        <f aca="true" t="shared" si="6" ref="AM5:AM13">E5+H5+K5+N5+Q5+T5+W5+Z5+AC5+AF5</f>
        <v>2</v>
      </c>
      <c r="AN5" s="17">
        <f aca="true" t="shared" si="7" ref="AN5:AN13">AL5-AM5</f>
        <v>1</v>
      </c>
    </row>
    <row r="6" spans="1:40" ht="15.75" customHeight="1">
      <c r="A6" s="84"/>
      <c r="B6" s="70" t="s">
        <v>125</v>
      </c>
      <c r="C6" s="8"/>
      <c r="D6" s="15"/>
      <c r="E6" s="9"/>
      <c r="F6" s="42"/>
      <c r="G6" s="40"/>
      <c r="H6" s="43"/>
      <c r="I6" s="76"/>
      <c r="J6" s="77"/>
      <c r="K6" s="78"/>
      <c r="L6" s="8">
        <v>0</v>
      </c>
      <c r="M6" s="15" t="s">
        <v>230</v>
      </c>
      <c r="N6" s="9">
        <v>3</v>
      </c>
      <c r="O6" s="10"/>
      <c r="P6" s="40"/>
      <c r="Q6" s="10"/>
      <c r="R6" s="42">
        <v>1</v>
      </c>
      <c r="S6" s="40" t="s">
        <v>230</v>
      </c>
      <c r="T6" s="43">
        <v>3</v>
      </c>
      <c r="U6" s="42"/>
      <c r="V6" s="40"/>
      <c r="W6" s="43"/>
      <c r="X6" s="8"/>
      <c r="Y6" s="38"/>
      <c r="Z6" s="9"/>
      <c r="AA6" s="7"/>
      <c r="AB6" s="7"/>
      <c r="AC6" s="7"/>
      <c r="AD6" s="42"/>
      <c r="AE6" s="40"/>
      <c r="AF6" s="43"/>
      <c r="AG6" s="22">
        <f t="shared" si="0"/>
        <v>0</v>
      </c>
      <c r="AH6" s="21">
        <f t="shared" si="1"/>
        <v>0</v>
      </c>
      <c r="AI6" s="21">
        <f t="shared" si="2"/>
        <v>0</v>
      </c>
      <c r="AJ6" s="22">
        <f t="shared" si="3"/>
        <v>2</v>
      </c>
      <c r="AK6" s="23">
        <f t="shared" si="4"/>
        <v>0</v>
      </c>
      <c r="AL6" s="17">
        <f t="shared" si="5"/>
        <v>1</v>
      </c>
      <c r="AM6" s="17">
        <f t="shared" si="6"/>
        <v>6</v>
      </c>
      <c r="AN6" s="17">
        <f t="shared" si="7"/>
        <v>-5</v>
      </c>
    </row>
    <row r="7" spans="1:40" ht="15.75" customHeight="1">
      <c r="A7" s="84"/>
      <c r="B7" s="70" t="s">
        <v>142</v>
      </c>
      <c r="C7" s="8"/>
      <c r="D7" s="15"/>
      <c r="E7" s="9"/>
      <c r="F7" s="8"/>
      <c r="G7" s="15"/>
      <c r="H7" s="9"/>
      <c r="I7" s="42">
        <v>3</v>
      </c>
      <c r="J7" s="15" t="s">
        <v>229</v>
      </c>
      <c r="K7" s="43">
        <v>0</v>
      </c>
      <c r="L7" s="76"/>
      <c r="M7" s="77"/>
      <c r="N7" s="78"/>
      <c r="O7" s="8"/>
      <c r="P7" s="15"/>
      <c r="Q7" s="9"/>
      <c r="R7" s="42"/>
      <c r="S7" s="15"/>
      <c r="T7" s="43"/>
      <c r="U7" s="42"/>
      <c r="V7" s="15"/>
      <c r="W7" s="43"/>
      <c r="X7" s="42">
        <v>1</v>
      </c>
      <c r="Y7" s="14" t="s">
        <v>229</v>
      </c>
      <c r="Z7" s="43">
        <v>0</v>
      </c>
      <c r="AA7" s="10">
        <v>3</v>
      </c>
      <c r="AB7" s="40" t="s">
        <v>229</v>
      </c>
      <c r="AC7" s="10">
        <v>1</v>
      </c>
      <c r="AD7" s="8"/>
      <c r="AE7" s="15"/>
      <c r="AF7" s="9"/>
      <c r="AG7" s="22">
        <f t="shared" si="0"/>
        <v>3</v>
      </c>
      <c r="AH7" s="21">
        <f t="shared" si="1"/>
        <v>0</v>
      </c>
      <c r="AI7" s="21">
        <f t="shared" si="2"/>
        <v>0</v>
      </c>
      <c r="AJ7" s="22">
        <f t="shared" si="3"/>
        <v>0</v>
      </c>
      <c r="AK7" s="23">
        <f t="shared" si="4"/>
        <v>9</v>
      </c>
      <c r="AL7" s="17">
        <f t="shared" si="5"/>
        <v>7</v>
      </c>
      <c r="AM7" s="17">
        <f t="shared" si="6"/>
        <v>1</v>
      </c>
      <c r="AN7" s="17">
        <f t="shared" si="7"/>
        <v>6</v>
      </c>
    </row>
    <row r="8" spans="1:40" ht="15.75" customHeight="1">
      <c r="A8" s="84"/>
      <c r="B8" s="70" t="s">
        <v>146</v>
      </c>
      <c r="C8" s="42"/>
      <c r="D8" s="40"/>
      <c r="E8" s="43"/>
      <c r="F8" s="8"/>
      <c r="G8" s="14"/>
      <c r="H8" s="9"/>
      <c r="I8" s="42"/>
      <c r="J8" s="40"/>
      <c r="K8" s="43"/>
      <c r="L8" s="8"/>
      <c r="M8" s="15"/>
      <c r="N8" s="9"/>
      <c r="O8" s="76"/>
      <c r="P8" s="77"/>
      <c r="Q8" s="78"/>
      <c r="R8" s="10"/>
      <c r="S8" s="40"/>
      <c r="T8" s="10"/>
      <c r="U8" s="42"/>
      <c r="V8" s="40"/>
      <c r="W8" s="43"/>
      <c r="X8" s="42"/>
      <c r="Y8" s="40"/>
      <c r="Z8" s="43"/>
      <c r="AA8" s="10"/>
      <c r="AB8" s="10"/>
      <c r="AC8" s="10"/>
      <c r="AD8" s="8"/>
      <c r="AE8" s="14"/>
      <c r="AF8" s="9"/>
      <c r="AG8" s="22">
        <f t="shared" si="0"/>
        <v>0</v>
      </c>
      <c r="AH8" s="21">
        <f t="shared" si="1"/>
        <v>0</v>
      </c>
      <c r="AI8" s="21">
        <f t="shared" si="2"/>
        <v>0</v>
      </c>
      <c r="AJ8" s="22">
        <f t="shared" si="3"/>
        <v>0</v>
      </c>
      <c r="AK8" s="23">
        <f t="shared" si="4"/>
        <v>0</v>
      </c>
      <c r="AL8" s="17">
        <f t="shared" si="5"/>
        <v>0</v>
      </c>
      <c r="AM8" s="17">
        <f t="shared" si="6"/>
        <v>0</v>
      </c>
      <c r="AN8" s="17">
        <f t="shared" si="7"/>
        <v>0</v>
      </c>
    </row>
    <row r="9" spans="1:40" ht="15.75" customHeight="1">
      <c r="A9" s="84"/>
      <c r="B9" s="70" t="s">
        <v>162</v>
      </c>
      <c r="C9" s="8"/>
      <c r="D9" s="14"/>
      <c r="E9" s="9"/>
      <c r="F9" s="42"/>
      <c r="G9" s="14"/>
      <c r="H9" s="43"/>
      <c r="I9" s="42">
        <v>3</v>
      </c>
      <c r="J9" s="15" t="s">
        <v>229</v>
      </c>
      <c r="K9" s="43">
        <v>1</v>
      </c>
      <c r="L9" s="42"/>
      <c r="M9" s="15"/>
      <c r="N9" s="43"/>
      <c r="O9" s="42"/>
      <c r="P9" s="40"/>
      <c r="Q9" s="43"/>
      <c r="R9" s="76"/>
      <c r="S9" s="77"/>
      <c r="T9" s="78"/>
      <c r="U9" s="8"/>
      <c r="V9" s="14"/>
      <c r="W9" s="9"/>
      <c r="X9" s="8"/>
      <c r="Y9" s="15"/>
      <c r="Z9" s="9"/>
      <c r="AA9" s="7"/>
      <c r="AB9" s="7"/>
      <c r="AC9" s="7"/>
      <c r="AD9" s="42">
        <v>2</v>
      </c>
      <c r="AE9" s="15" t="s">
        <v>231</v>
      </c>
      <c r="AF9" s="43">
        <v>2</v>
      </c>
      <c r="AG9" s="22">
        <f t="shared" si="0"/>
        <v>1</v>
      </c>
      <c r="AH9" s="21">
        <f t="shared" si="1"/>
        <v>1</v>
      </c>
      <c r="AI9" s="21">
        <f t="shared" si="2"/>
        <v>0</v>
      </c>
      <c r="AJ9" s="22">
        <f t="shared" si="3"/>
        <v>0</v>
      </c>
      <c r="AK9" s="23">
        <f t="shared" si="4"/>
        <v>5</v>
      </c>
      <c r="AL9" s="17">
        <f t="shared" si="5"/>
        <v>5</v>
      </c>
      <c r="AM9" s="17">
        <f t="shared" si="6"/>
        <v>3</v>
      </c>
      <c r="AN9" s="17">
        <f t="shared" si="7"/>
        <v>2</v>
      </c>
    </row>
    <row r="10" spans="1:40" ht="15.75" customHeight="1">
      <c r="A10" s="84"/>
      <c r="B10" s="70" t="s">
        <v>169</v>
      </c>
      <c r="C10" s="8"/>
      <c r="D10" s="15"/>
      <c r="E10" s="9"/>
      <c r="F10" s="10"/>
      <c r="G10" s="40"/>
      <c r="H10" s="10"/>
      <c r="I10" s="42"/>
      <c r="J10" s="40"/>
      <c r="K10" s="43"/>
      <c r="L10" s="42"/>
      <c r="M10" s="15"/>
      <c r="N10" s="43"/>
      <c r="O10" s="42"/>
      <c r="P10" s="40"/>
      <c r="Q10" s="43"/>
      <c r="R10" s="7"/>
      <c r="S10" s="38"/>
      <c r="T10" s="7"/>
      <c r="U10" s="79"/>
      <c r="V10" s="80"/>
      <c r="W10" s="78"/>
      <c r="X10" s="42"/>
      <c r="Y10" s="40"/>
      <c r="Z10" s="43"/>
      <c r="AA10" s="10"/>
      <c r="AB10" s="10"/>
      <c r="AC10" s="10"/>
      <c r="AD10" s="8"/>
      <c r="AE10" s="15"/>
      <c r="AF10" s="9"/>
      <c r="AG10" s="22">
        <f t="shared" si="0"/>
        <v>0</v>
      </c>
      <c r="AH10" s="21">
        <f t="shared" si="1"/>
        <v>0</v>
      </c>
      <c r="AI10" s="21">
        <f t="shared" si="2"/>
        <v>0</v>
      </c>
      <c r="AJ10" s="22">
        <f t="shared" si="3"/>
        <v>0</v>
      </c>
      <c r="AK10" s="23">
        <f t="shared" si="4"/>
        <v>0</v>
      </c>
      <c r="AL10" s="17">
        <f t="shared" si="5"/>
        <v>0</v>
      </c>
      <c r="AM10" s="17">
        <f t="shared" si="6"/>
        <v>0</v>
      </c>
      <c r="AN10" s="17">
        <f t="shared" si="7"/>
        <v>0</v>
      </c>
    </row>
    <row r="11" spans="1:40" ht="15.75" customHeight="1">
      <c r="A11" s="84"/>
      <c r="B11" s="70" t="s">
        <v>184</v>
      </c>
      <c r="C11" s="42"/>
      <c r="D11" s="40"/>
      <c r="E11" s="43"/>
      <c r="F11" s="10"/>
      <c r="G11" s="40"/>
      <c r="H11" s="10"/>
      <c r="I11" s="8"/>
      <c r="J11" s="14"/>
      <c r="K11" s="9"/>
      <c r="L11" s="8">
        <v>0</v>
      </c>
      <c r="M11" s="14" t="s">
        <v>230</v>
      </c>
      <c r="N11" s="9">
        <v>1</v>
      </c>
      <c r="O11" s="10"/>
      <c r="P11" s="40"/>
      <c r="Q11" s="10"/>
      <c r="R11" s="42"/>
      <c r="S11" s="15"/>
      <c r="T11" s="43"/>
      <c r="U11" s="42"/>
      <c r="V11" s="15"/>
      <c r="W11" s="43"/>
      <c r="X11" s="76"/>
      <c r="Y11" s="80"/>
      <c r="Z11" s="78"/>
      <c r="AA11" s="10"/>
      <c r="AB11" s="10"/>
      <c r="AC11" s="10"/>
      <c r="AD11" s="8"/>
      <c r="AE11" s="14"/>
      <c r="AF11" s="9"/>
      <c r="AG11" s="22">
        <f t="shared" si="0"/>
        <v>0</v>
      </c>
      <c r="AH11" s="21">
        <f t="shared" si="1"/>
        <v>0</v>
      </c>
      <c r="AI11" s="21">
        <f t="shared" si="2"/>
        <v>0</v>
      </c>
      <c r="AJ11" s="22">
        <f t="shared" si="3"/>
        <v>1</v>
      </c>
      <c r="AK11" s="23">
        <f t="shared" si="4"/>
        <v>0</v>
      </c>
      <c r="AL11" s="17">
        <f t="shared" si="5"/>
        <v>0</v>
      </c>
      <c r="AM11" s="17">
        <f t="shared" si="6"/>
        <v>1</v>
      </c>
      <c r="AN11" s="17">
        <f t="shared" si="7"/>
        <v>-1</v>
      </c>
    </row>
    <row r="12" spans="1:40" ht="15.75" customHeight="1">
      <c r="A12" s="84"/>
      <c r="B12" s="70" t="s">
        <v>202</v>
      </c>
      <c r="C12" s="42"/>
      <c r="D12" s="40"/>
      <c r="E12" s="43"/>
      <c r="F12" s="42"/>
      <c r="G12" s="40"/>
      <c r="H12" s="43"/>
      <c r="I12" s="7"/>
      <c r="J12" s="14"/>
      <c r="K12" s="7"/>
      <c r="L12" s="8">
        <v>1</v>
      </c>
      <c r="M12" s="14" t="s">
        <v>230</v>
      </c>
      <c r="N12" s="9">
        <v>3</v>
      </c>
      <c r="O12" s="10"/>
      <c r="P12" s="40"/>
      <c r="Q12" s="10"/>
      <c r="R12" s="42"/>
      <c r="S12" s="15"/>
      <c r="T12" s="43"/>
      <c r="U12" s="42"/>
      <c r="V12" s="15"/>
      <c r="W12" s="43"/>
      <c r="X12" s="42"/>
      <c r="Y12" s="40"/>
      <c r="Z12" s="43"/>
      <c r="AA12" s="79"/>
      <c r="AB12" s="79"/>
      <c r="AC12" s="79"/>
      <c r="AD12" s="8"/>
      <c r="AE12" s="14"/>
      <c r="AF12" s="9"/>
      <c r="AG12" s="22">
        <f t="shared" si="0"/>
        <v>0</v>
      </c>
      <c r="AH12" s="21">
        <f t="shared" si="1"/>
        <v>0</v>
      </c>
      <c r="AI12" s="21">
        <f t="shared" si="2"/>
        <v>0</v>
      </c>
      <c r="AJ12" s="22">
        <f t="shared" si="3"/>
        <v>1</v>
      </c>
      <c r="AK12" s="23">
        <f t="shared" si="4"/>
        <v>0</v>
      </c>
      <c r="AL12" s="17">
        <f t="shared" si="5"/>
        <v>1</v>
      </c>
      <c r="AM12" s="17">
        <f t="shared" si="6"/>
        <v>3</v>
      </c>
      <c r="AN12" s="17">
        <f t="shared" si="7"/>
        <v>-2</v>
      </c>
    </row>
    <row r="13" spans="1:40" ht="15.75" customHeight="1">
      <c r="A13" s="84"/>
      <c r="B13" s="70" t="s">
        <v>207</v>
      </c>
      <c r="C13" s="8">
        <v>0</v>
      </c>
      <c r="D13" s="15" t="s">
        <v>230</v>
      </c>
      <c r="E13" s="9">
        <v>3</v>
      </c>
      <c r="F13" s="8">
        <v>2</v>
      </c>
      <c r="G13" s="38" t="s">
        <v>230</v>
      </c>
      <c r="H13" s="9">
        <v>3</v>
      </c>
      <c r="I13" s="10"/>
      <c r="J13" s="40"/>
      <c r="K13" s="10"/>
      <c r="L13" s="8"/>
      <c r="M13" s="15"/>
      <c r="N13" s="9"/>
      <c r="O13" s="42"/>
      <c r="P13" s="14"/>
      <c r="Q13" s="43"/>
      <c r="R13" s="8">
        <v>2</v>
      </c>
      <c r="S13" s="15" t="s">
        <v>232</v>
      </c>
      <c r="T13" s="9">
        <v>2</v>
      </c>
      <c r="U13" s="42"/>
      <c r="V13" s="40"/>
      <c r="W13" s="43"/>
      <c r="X13" s="8"/>
      <c r="Y13" s="38"/>
      <c r="Z13" s="9"/>
      <c r="AA13" s="7"/>
      <c r="AB13" s="7"/>
      <c r="AC13" s="7"/>
      <c r="AD13" s="76"/>
      <c r="AE13" s="79"/>
      <c r="AF13" s="78"/>
      <c r="AG13" s="22">
        <f t="shared" si="0"/>
        <v>0</v>
      </c>
      <c r="AH13" s="21">
        <f t="shared" si="1"/>
        <v>0</v>
      </c>
      <c r="AI13" s="21">
        <f t="shared" si="2"/>
        <v>1</v>
      </c>
      <c r="AJ13" s="22">
        <f t="shared" si="3"/>
        <v>2</v>
      </c>
      <c r="AK13" s="23">
        <f t="shared" si="4"/>
        <v>1</v>
      </c>
      <c r="AL13" s="17">
        <f t="shared" si="5"/>
        <v>4</v>
      </c>
      <c r="AM13" s="17">
        <f t="shared" si="6"/>
        <v>8</v>
      </c>
      <c r="AN13" s="17">
        <f t="shared" si="7"/>
        <v>-4</v>
      </c>
    </row>
    <row r="14" ht="15.75" customHeight="1">
      <c r="B14" s="39"/>
    </row>
    <row r="15" spans="2:40" ht="15.75" customHeight="1">
      <c r="B15" s="48" t="s">
        <v>15</v>
      </c>
      <c r="V15" s="11">
        <f>IF(U15&gt;W15,"○","")</f>
      </c>
      <c r="AG15" s="2"/>
      <c r="AH15" s="2"/>
      <c r="AI15" s="2"/>
      <c r="AJ15" s="2"/>
      <c r="AK15" s="2"/>
      <c r="AL15" s="2"/>
      <c r="AM15" s="2"/>
      <c r="AN15" s="2"/>
    </row>
    <row r="16" spans="2:40" ht="15.75" customHeight="1">
      <c r="B16" s="72" t="s">
        <v>17</v>
      </c>
      <c r="AG16" s="2"/>
      <c r="AH16" s="2"/>
      <c r="AI16" s="2"/>
      <c r="AJ16" s="2"/>
      <c r="AK16" s="2"/>
      <c r="AL16" s="2"/>
      <c r="AM16" s="2"/>
      <c r="AN16" s="2"/>
    </row>
    <row r="17" spans="1:40" ht="15.75" customHeight="1">
      <c r="A17" s="83" t="s">
        <v>73</v>
      </c>
      <c r="B17" s="6" t="s">
        <v>12</v>
      </c>
      <c r="C17" s="111" t="s">
        <v>214</v>
      </c>
      <c r="D17" s="111"/>
      <c r="E17" s="111"/>
      <c r="F17" s="111" t="s">
        <v>47</v>
      </c>
      <c r="G17" s="111"/>
      <c r="H17" s="111"/>
      <c r="I17" s="108" t="s">
        <v>62</v>
      </c>
      <c r="J17" s="109"/>
      <c r="K17" s="110"/>
      <c r="L17" s="108" t="s">
        <v>50</v>
      </c>
      <c r="M17" s="109"/>
      <c r="N17" s="110"/>
      <c r="O17" s="108" t="s">
        <v>220</v>
      </c>
      <c r="P17" s="109"/>
      <c r="Q17" s="110"/>
      <c r="R17" s="108" t="s">
        <v>59</v>
      </c>
      <c r="S17" s="109"/>
      <c r="T17" s="110"/>
      <c r="U17" s="108" t="s">
        <v>57</v>
      </c>
      <c r="V17" s="109"/>
      <c r="W17" s="110"/>
      <c r="X17" s="108" t="s">
        <v>221</v>
      </c>
      <c r="Y17" s="109"/>
      <c r="Z17" s="110"/>
      <c r="AA17" s="108" t="s">
        <v>222</v>
      </c>
      <c r="AB17" s="109"/>
      <c r="AC17" s="110"/>
      <c r="AD17" s="112"/>
      <c r="AE17" s="112"/>
      <c r="AF17" s="112"/>
      <c r="AG17" s="1" t="s">
        <v>0</v>
      </c>
      <c r="AH17" s="4" t="s">
        <v>6</v>
      </c>
      <c r="AI17" s="4" t="s">
        <v>7</v>
      </c>
      <c r="AJ17" s="1" t="s">
        <v>1</v>
      </c>
      <c r="AK17" s="1" t="s">
        <v>4</v>
      </c>
      <c r="AL17" s="5" t="s">
        <v>2</v>
      </c>
      <c r="AM17" s="5" t="s">
        <v>3</v>
      </c>
      <c r="AN17" s="5" t="s">
        <v>5</v>
      </c>
    </row>
    <row r="18" spans="1:40" ht="15.75" customHeight="1">
      <c r="A18" s="84"/>
      <c r="B18" s="70" t="s">
        <v>100</v>
      </c>
      <c r="C18" s="76"/>
      <c r="D18" s="79"/>
      <c r="E18" s="78"/>
      <c r="F18" s="8"/>
      <c r="G18" s="14"/>
      <c r="H18" s="9"/>
      <c r="I18" s="8"/>
      <c r="J18" s="15"/>
      <c r="K18" s="9"/>
      <c r="L18" s="8"/>
      <c r="M18" s="14"/>
      <c r="N18" s="9"/>
      <c r="O18" s="8">
        <v>0</v>
      </c>
      <c r="P18" s="15" t="s">
        <v>230</v>
      </c>
      <c r="Q18" s="9">
        <v>6</v>
      </c>
      <c r="R18" s="8">
        <v>2</v>
      </c>
      <c r="S18" s="14" t="s">
        <v>231</v>
      </c>
      <c r="T18" s="9">
        <v>2</v>
      </c>
      <c r="U18" s="42"/>
      <c r="V18" s="40"/>
      <c r="W18" s="43"/>
      <c r="X18" s="8">
        <v>2</v>
      </c>
      <c r="Y18" s="14" t="s">
        <v>230</v>
      </c>
      <c r="Z18" s="9">
        <v>7</v>
      </c>
      <c r="AA18" s="8"/>
      <c r="AB18" s="7"/>
      <c r="AC18" s="9"/>
      <c r="AD18" s="45"/>
      <c r="AE18" s="45"/>
      <c r="AF18" s="45"/>
      <c r="AG18" s="22">
        <f aca="true" t="shared" si="8" ref="AG18:AG26">COUNTIF(C18:AF18,"○")</f>
        <v>0</v>
      </c>
      <c r="AH18" s="21">
        <f aca="true" t="shared" si="9" ref="AH18:AH26">COUNTIF(C18:AF18,"△")</f>
        <v>1</v>
      </c>
      <c r="AI18" s="21">
        <f aca="true" t="shared" si="10" ref="AI18:AI26">COUNTIF(C18:AF18,"▲")</f>
        <v>0</v>
      </c>
      <c r="AJ18" s="22">
        <f aca="true" t="shared" si="11" ref="AJ18:AJ26">COUNTIF(C18:AF18,"●")</f>
        <v>2</v>
      </c>
      <c r="AK18" s="23">
        <f aca="true" t="shared" si="12" ref="AK18:AK26">AG18*3+AH18*2+AI18*1</f>
        <v>2</v>
      </c>
      <c r="AL18" s="17">
        <f aca="true" t="shared" si="13" ref="AL18:AL26">C18+F18+I18+L18+O18+R18+U18+X18+AA18+AD18</f>
        <v>4</v>
      </c>
      <c r="AM18" s="17">
        <f aca="true" t="shared" si="14" ref="AM18:AM26">E18+H18+K18+N18+Q18+T18+W18+Z18+AC18+AF18</f>
        <v>15</v>
      </c>
      <c r="AN18" s="17">
        <f aca="true" t="shared" si="15" ref="AN18:AN26">AL18-AM18</f>
        <v>-11</v>
      </c>
    </row>
    <row r="19" spans="1:40" ht="15.75" customHeight="1">
      <c r="A19" s="84"/>
      <c r="B19" s="70" t="s">
        <v>128</v>
      </c>
      <c r="C19" s="8"/>
      <c r="D19" s="14"/>
      <c r="E19" s="9"/>
      <c r="F19" s="76"/>
      <c r="G19" s="79"/>
      <c r="H19" s="78"/>
      <c r="I19" s="8"/>
      <c r="J19" s="14"/>
      <c r="K19" s="9"/>
      <c r="L19" s="8"/>
      <c r="M19" s="15"/>
      <c r="N19" s="9"/>
      <c r="O19" s="8">
        <v>1</v>
      </c>
      <c r="P19" s="14" t="s">
        <v>229</v>
      </c>
      <c r="Q19" s="9">
        <v>0</v>
      </c>
      <c r="R19" s="8"/>
      <c r="S19" s="15"/>
      <c r="T19" s="9"/>
      <c r="U19" s="42"/>
      <c r="V19" s="40"/>
      <c r="W19" s="43"/>
      <c r="X19" s="8">
        <v>1</v>
      </c>
      <c r="Y19" s="14" t="s">
        <v>229</v>
      </c>
      <c r="Z19" s="9">
        <v>0</v>
      </c>
      <c r="AA19" s="8"/>
      <c r="AB19" s="7"/>
      <c r="AC19" s="9"/>
      <c r="AD19" s="45"/>
      <c r="AE19" s="44"/>
      <c r="AF19" s="45"/>
      <c r="AG19" s="22">
        <f t="shared" si="8"/>
        <v>2</v>
      </c>
      <c r="AH19" s="21">
        <f t="shared" si="9"/>
        <v>0</v>
      </c>
      <c r="AI19" s="21">
        <f t="shared" si="10"/>
        <v>0</v>
      </c>
      <c r="AJ19" s="22">
        <f t="shared" si="11"/>
        <v>0</v>
      </c>
      <c r="AK19" s="23">
        <f t="shared" si="12"/>
        <v>6</v>
      </c>
      <c r="AL19" s="17">
        <f t="shared" si="13"/>
        <v>2</v>
      </c>
      <c r="AM19" s="17">
        <f t="shared" si="14"/>
        <v>0</v>
      </c>
      <c r="AN19" s="17">
        <f t="shared" si="15"/>
        <v>2</v>
      </c>
    </row>
    <row r="20" spans="1:40" ht="15.75" customHeight="1">
      <c r="A20" s="84"/>
      <c r="B20" s="70" t="s">
        <v>132</v>
      </c>
      <c r="C20" s="8"/>
      <c r="D20" s="15"/>
      <c r="E20" s="9"/>
      <c r="F20" s="46"/>
      <c r="G20" s="39"/>
      <c r="H20" s="47"/>
      <c r="I20" s="76"/>
      <c r="J20" s="79"/>
      <c r="K20" s="78"/>
      <c r="L20" s="8">
        <v>1</v>
      </c>
      <c r="M20" s="14" t="s">
        <v>229</v>
      </c>
      <c r="N20" s="9">
        <v>0</v>
      </c>
      <c r="O20" s="8"/>
      <c r="P20" s="14"/>
      <c r="Q20" s="9"/>
      <c r="R20" s="10">
        <v>2</v>
      </c>
      <c r="S20" s="40" t="s">
        <v>229</v>
      </c>
      <c r="T20" s="43">
        <v>1</v>
      </c>
      <c r="U20" s="8"/>
      <c r="V20" s="14"/>
      <c r="W20" s="9"/>
      <c r="X20" s="8"/>
      <c r="Y20" s="14"/>
      <c r="Z20" s="9"/>
      <c r="AA20" s="8">
        <v>0</v>
      </c>
      <c r="AB20" s="38" t="s">
        <v>230</v>
      </c>
      <c r="AC20" s="9">
        <v>6</v>
      </c>
      <c r="AD20" s="69"/>
      <c r="AE20" s="69"/>
      <c r="AF20" s="69"/>
      <c r="AG20" s="22">
        <f t="shared" si="8"/>
        <v>2</v>
      </c>
      <c r="AH20" s="21">
        <f t="shared" si="9"/>
        <v>0</v>
      </c>
      <c r="AI20" s="21">
        <f t="shared" si="10"/>
        <v>0</v>
      </c>
      <c r="AJ20" s="22">
        <f t="shared" si="11"/>
        <v>1</v>
      </c>
      <c r="AK20" s="23">
        <f t="shared" si="12"/>
        <v>6</v>
      </c>
      <c r="AL20" s="17">
        <f>C20+F20+I20+L20+O20+R20+U20+X20+AA20+AD20</f>
        <v>3</v>
      </c>
      <c r="AM20" s="17">
        <f t="shared" si="14"/>
        <v>7</v>
      </c>
      <c r="AN20" s="17">
        <f t="shared" si="15"/>
        <v>-4</v>
      </c>
    </row>
    <row r="21" spans="1:40" ht="15.75" customHeight="1">
      <c r="A21" s="84"/>
      <c r="B21" s="70" t="s">
        <v>136</v>
      </c>
      <c r="C21" s="42"/>
      <c r="D21" s="14"/>
      <c r="E21" s="43"/>
      <c r="F21" s="8"/>
      <c r="G21" s="15"/>
      <c r="H21" s="9"/>
      <c r="I21" s="8">
        <v>0</v>
      </c>
      <c r="J21" s="15" t="s">
        <v>230</v>
      </c>
      <c r="K21" s="9">
        <v>1</v>
      </c>
      <c r="L21" s="76"/>
      <c r="M21" s="79"/>
      <c r="N21" s="78"/>
      <c r="O21" s="42"/>
      <c r="P21" s="14"/>
      <c r="Q21" s="43"/>
      <c r="R21" s="7"/>
      <c r="S21" s="40"/>
      <c r="T21" s="7"/>
      <c r="U21" s="42"/>
      <c r="V21" s="40"/>
      <c r="W21" s="43"/>
      <c r="X21" s="8">
        <v>0</v>
      </c>
      <c r="Y21" s="14" t="s">
        <v>230</v>
      </c>
      <c r="Z21" s="9">
        <v>3</v>
      </c>
      <c r="AA21" s="8"/>
      <c r="AB21" s="7"/>
      <c r="AC21" s="9"/>
      <c r="AD21" s="45"/>
      <c r="AE21" s="45"/>
      <c r="AF21" s="45"/>
      <c r="AG21" s="22">
        <f t="shared" si="8"/>
        <v>0</v>
      </c>
      <c r="AH21" s="21">
        <f t="shared" si="9"/>
        <v>0</v>
      </c>
      <c r="AI21" s="21">
        <f t="shared" si="10"/>
        <v>0</v>
      </c>
      <c r="AJ21" s="22">
        <f t="shared" si="11"/>
        <v>2</v>
      </c>
      <c r="AK21" s="23">
        <f t="shared" si="12"/>
        <v>0</v>
      </c>
      <c r="AL21" s="17">
        <f t="shared" si="13"/>
        <v>0</v>
      </c>
      <c r="AM21" s="17">
        <f t="shared" si="14"/>
        <v>4</v>
      </c>
      <c r="AN21" s="17">
        <f t="shared" si="15"/>
        <v>-4</v>
      </c>
    </row>
    <row r="22" spans="1:40" ht="15.75" customHeight="1">
      <c r="A22" s="84"/>
      <c r="B22" s="70" t="s">
        <v>151</v>
      </c>
      <c r="C22" s="8">
        <v>6</v>
      </c>
      <c r="D22" s="15" t="s">
        <v>229</v>
      </c>
      <c r="E22" s="9">
        <v>0</v>
      </c>
      <c r="F22" s="8">
        <v>0</v>
      </c>
      <c r="G22" s="15" t="s">
        <v>230</v>
      </c>
      <c r="H22" s="9">
        <v>1</v>
      </c>
      <c r="I22" s="8"/>
      <c r="J22" s="15"/>
      <c r="K22" s="9"/>
      <c r="L22" s="8"/>
      <c r="M22" s="14"/>
      <c r="N22" s="9"/>
      <c r="O22" s="76"/>
      <c r="P22" s="79"/>
      <c r="Q22" s="78"/>
      <c r="R22" s="7">
        <v>7</v>
      </c>
      <c r="S22" s="38" t="s">
        <v>229</v>
      </c>
      <c r="T22" s="7">
        <v>0</v>
      </c>
      <c r="U22" s="8"/>
      <c r="V22" s="14"/>
      <c r="W22" s="9"/>
      <c r="X22" s="42"/>
      <c r="Y22" s="14"/>
      <c r="Z22" s="43"/>
      <c r="AA22" s="8"/>
      <c r="AB22" s="7"/>
      <c r="AC22" s="9"/>
      <c r="AD22" s="45"/>
      <c r="AE22" s="45"/>
      <c r="AF22" s="45"/>
      <c r="AG22" s="22">
        <f t="shared" si="8"/>
        <v>2</v>
      </c>
      <c r="AH22" s="21">
        <f t="shared" si="9"/>
        <v>0</v>
      </c>
      <c r="AI22" s="21">
        <f t="shared" si="10"/>
        <v>0</v>
      </c>
      <c r="AJ22" s="22">
        <f t="shared" si="11"/>
        <v>1</v>
      </c>
      <c r="AK22" s="23">
        <f t="shared" si="12"/>
        <v>6</v>
      </c>
      <c r="AL22" s="17">
        <f t="shared" si="13"/>
        <v>13</v>
      </c>
      <c r="AM22" s="17">
        <f t="shared" si="14"/>
        <v>1</v>
      </c>
      <c r="AN22" s="17">
        <f t="shared" si="15"/>
        <v>12</v>
      </c>
    </row>
    <row r="23" spans="1:40" ht="15.75" customHeight="1">
      <c r="A23" s="84"/>
      <c r="B23" s="70" t="s">
        <v>155</v>
      </c>
      <c r="C23" s="42">
        <v>2</v>
      </c>
      <c r="D23" s="14" t="s">
        <v>232</v>
      </c>
      <c r="E23" s="43">
        <v>2</v>
      </c>
      <c r="F23" s="8"/>
      <c r="G23" s="15"/>
      <c r="H23" s="9"/>
      <c r="I23" s="8">
        <v>1</v>
      </c>
      <c r="J23" s="15" t="s">
        <v>230</v>
      </c>
      <c r="K23" s="7">
        <v>2</v>
      </c>
      <c r="L23" s="8"/>
      <c r="M23" s="15"/>
      <c r="N23" s="9"/>
      <c r="O23" s="8">
        <v>0</v>
      </c>
      <c r="P23" s="15" t="s">
        <v>230</v>
      </c>
      <c r="Q23" s="9">
        <v>7</v>
      </c>
      <c r="R23" s="79"/>
      <c r="S23" s="79"/>
      <c r="T23" s="79"/>
      <c r="U23" s="8">
        <v>1</v>
      </c>
      <c r="V23" s="14" t="s">
        <v>230</v>
      </c>
      <c r="W23" s="9">
        <v>4</v>
      </c>
      <c r="X23" s="8">
        <v>0</v>
      </c>
      <c r="Y23" s="38" t="s">
        <v>230</v>
      </c>
      <c r="Z23" s="9">
        <v>8</v>
      </c>
      <c r="AA23" s="8">
        <v>0</v>
      </c>
      <c r="AB23" s="38" t="s">
        <v>230</v>
      </c>
      <c r="AC23" s="9">
        <v>3</v>
      </c>
      <c r="AD23" s="45"/>
      <c r="AE23" s="45"/>
      <c r="AF23" s="45"/>
      <c r="AG23" s="22">
        <f t="shared" si="8"/>
        <v>0</v>
      </c>
      <c r="AH23" s="21">
        <f t="shared" si="9"/>
        <v>0</v>
      </c>
      <c r="AI23" s="21">
        <f t="shared" si="10"/>
        <v>1</v>
      </c>
      <c r="AJ23" s="22">
        <f t="shared" si="11"/>
        <v>5</v>
      </c>
      <c r="AK23" s="23">
        <f t="shared" si="12"/>
        <v>1</v>
      </c>
      <c r="AL23" s="17">
        <f t="shared" si="13"/>
        <v>4</v>
      </c>
      <c r="AM23" s="17">
        <f t="shared" si="14"/>
        <v>26</v>
      </c>
      <c r="AN23" s="17">
        <f t="shared" si="15"/>
        <v>-22</v>
      </c>
    </row>
    <row r="24" spans="1:40" ht="15.75" customHeight="1">
      <c r="A24" s="84"/>
      <c r="B24" s="125" t="s">
        <v>193</v>
      </c>
      <c r="C24" s="126"/>
      <c r="D24" s="127"/>
      <c r="E24" s="128"/>
      <c r="F24" s="126"/>
      <c r="G24" s="127"/>
      <c r="H24" s="128"/>
      <c r="I24" s="126"/>
      <c r="J24" s="127"/>
      <c r="K24" s="128"/>
      <c r="L24" s="130"/>
      <c r="M24" s="129"/>
      <c r="N24" s="130"/>
      <c r="O24" s="126"/>
      <c r="P24" s="127"/>
      <c r="Q24" s="128"/>
      <c r="R24" s="126">
        <v>4</v>
      </c>
      <c r="S24" s="127" t="s">
        <v>229</v>
      </c>
      <c r="T24" s="128">
        <v>1</v>
      </c>
      <c r="U24" s="126"/>
      <c r="V24" s="130"/>
      <c r="W24" s="128"/>
      <c r="X24" s="126"/>
      <c r="Y24" s="127"/>
      <c r="Z24" s="128"/>
      <c r="AA24" s="126"/>
      <c r="AB24" s="130"/>
      <c r="AC24" s="128"/>
      <c r="AD24" s="135"/>
      <c r="AE24" s="136"/>
      <c r="AF24" s="135"/>
      <c r="AG24" s="131">
        <f t="shared" si="8"/>
        <v>1</v>
      </c>
      <c r="AH24" s="132">
        <f t="shared" si="9"/>
        <v>0</v>
      </c>
      <c r="AI24" s="132">
        <f t="shared" si="10"/>
        <v>0</v>
      </c>
      <c r="AJ24" s="131">
        <f t="shared" si="11"/>
        <v>0</v>
      </c>
      <c r="AK24" s="133">
        <f t="shared" si="12"/>
        <v>3</v>
      </c>
      <c r="AL24" s="134">
        <f t="shared" si="13"/>
        <v>4</v>
      </c>
      <c r="AM24" s="134">
        <f t="shared" si="14"/>
        <v>1</v>
      </c>
      <c r="AN24" s="134">
        <f t="shared" si="15"/>
        <v>3</v>
      </c>
    </row>
    <row r="25" spans="1:40" ht="15.75" customHeight="1">
      <c r="A25" s="84"/>
      <c r="B25" s="70" t="s">
        <v>194</v>
      </c>
      <c r="C25" s="8">
        <v>7</v>
      </c>
      <c r="D25" s="15" t="s">
        <v>229</v>
      </c>
      <c r="E25" s="9">
        <v>2</v>
      </c>
      <c r="F25" s="8">
        <v>0</v>
      </c>
      <c r="G25" s="15" t="s">
        <v>230</v>
      </c>
      <c r="H25" s="9">
        <v>1</v>
      </c>
      <c r="I25" s="42"/>
      <c r="J25" s="14"/>
      <c r="K25" s="43"/>
      <c r="L25" s="10">
        <v>3</v>
      </c>
      <c r="M25" s="40" t="s">
        <v>229</v>
      </c>
      <c r="N25" s="10">
        <v>0</v>
      </c>
      <c r="O25" s="42"/>
      <c r="P25" s="14"/>
      <c r="Q25" s="43"/>
      <c r="R25" s="8">
        <v>8</v>
      </c>
      <c r="S25" s="14" t="s">
        <v>229</v>
      </c>
      <c r="T25" s="9">
        <v>0</v>
      </c>
      <c r="U25" s="42"/>
      <c r="V25" s="10"/>
      <c r="W25" s="43"/>
      <c r="X25" s="76"/>
      <c r="Y25" s="79"/>
      <c r="Z25" s="78"/>
      <c r="AA25" s="8"/>
      <c r="AB25" s="7"/>
      <c r="AC25" s="9"/>
      <c r="AD25" s="45"/>
      <c r="AE25" s="44"/>
      <c r="AF25" s="45"/>
      <c r="AG25" s="22">
        <f t="shared" si="8"/>
        <v>3</v>
      </c>
      <c r="AH25" s="21">
        <f t="shared" si="9"/>
        <v>0</v>
      </c>
      <c r="AI25" s="21">
        <f t="shared" si="10"/>
        <v>0</v>
      </c>
      <c r="AJ25" s="22">
        <f t="shared" si="11"/>
        <v>1</v>
      </c>
      <c r="AK25" s="23">
        <f t="shared" si="12"/>
        <v>9</v>
      </c>
      <c r="AL25" s="17">
        <f t="shared" si="13"/>
        <v>18</v>
      </c>
      <c r="AM25" s="17">
        <f t="shared" si="14"/>
        <v>3</v>
      </c>
      <c r="AN25" s="17">
        <f t="shared" si="15"/>
        <v>15</v>
      </c>
    </row>
    <row r="26" spans="1:40" ht="15.75" customHeight="1">
      <c r="A26" s="84"/>
      <c r="B26" s="70" t="s">
        <v>197</v>
      </c>
      <c r="C26" s="8"/>
      <c r="D26" s="14"/>
      <c r="E26" s="9"/>
      <c r="F26" s="8"/>
      <c r="G26" s="15"/>
      <c r="H26" s="9"/>
      <c r="I26" s="8">
        <v>6</v>
      </c>
      <c r="J26" s="15" t="s">
        <v>229</v>
      </c>
      <c r="K26" s="9">
        <v>0</v>
      </c>
      <c r="L26" s="8"/>
      <c r="M26" s="14"/>
      <c r="N26" s="9"/>
      <c r="O26" s="8"/>
      <c r="P26" s="14"/>
      <c r="Q26" s="9"/>
      <c r="R26" s="8">
        <v>3</v>
      </c>
      <c r="S26" s="14" t="s">
        <v>229</v>
      </c>
      <c r="T26" s="9">
        <v>0</v>
      </c>
      <c r="U26" s="46"/>
      <c r="V26" s="39"/>
      <c r="W26" s="47"/>
      <c r="X26" s="42"/>
      <c r="Y26" s="10"/>
      <c r="Z26" s="43"/>
      <c r="AA26" s="76"/>
      <c r="AB26" s="79"/>
      <c r="AC26" s="78"/>
      <c r="AD26" s="45"/>
      <c r="AE26" s="44"/>
      <c r="AF26" s="45"/>
      <c r="AG26" s="22">
        <f t="shared" si="8"/>
        <v>2</v>
      </c>
      <c r="AH26" s="21">
        <f t="shared" si="9"/>
        <v>0</v>
      </c>
      <c r="AI26" s="21">
        <f t="shared" si="10"/>
        <v>0</v>
      </c>
      <c r="AJ26" s="22">
        <f t="shared" si="11"/>
        <v>0</v>
      </c>
      <c r="AK26" s="23">
        <f t="shared" si="12"/>
        <v>6</v>
      </c>
      <c r="AL26" s="17">
        <f t="shared" si="13"/>
        <v>9</v>
      </c>
      <c r="AM26" s="17">
        <f t="shared" si="14"/>
        <v>0</v>
      </c>
      <c r="AN26" s="17">
        <f t="shared" si="15"/>
        <v>9</v>
      </c>
    </row>
    <row r="27" ht="15.75" customHeight="1"/>
    <row r="28" spans="2:40" ht="15.75" customHeight="1">
      <c r="B28" s="48" t="s">
        <v>15</v>
      </c>
      <c r="V28" s="11">
        <f>IF(U28&gt;W28,"○","")</f>
      </c>
      <c r="AG28" s="2"/>
      <c r="AH28" s="2"/>
      <c r="AI28" s="2"/>
      <c r="AJ28" s="2"/>
      <c r="AK28" s="2"/>
      <c r="AL28" s="2"/>
      <c r="AM28" s="2"/>
      <c r="AN28" s="2"/>
    </row>
    <row r="29" spans="2:40" ht="15.75" customHeight="1">
      <c r="B29" s="12" t="s">
        <v>18</v>
      </c>
      <c r="AG29" s="2"/>
      <c r="AH29" s="2"/>
      <c r="AI29" s="2"/>
      <c r="AJ29" s="2"/>
      <c r="AK29" s="2"/>
      <c r="AL29" s="2"/>
      <c r="AM29" s="2"/>
      <c r="AN29" s="2"/>
    </row>
    <row r="30" spans="1:40" ht="15.75" customHeight="1">
      <c r="A30" s="83" t="s">
        <v>73</v>
      </c>
      <c r="B30" s="6" t="s">
        <v>12</v>
      </c>
      <c r="C30" s="111" t="s">
        <v>223</v>
      </c>
      <c r="D30" s="111"/>
      <c r="E30" s="111"/>
      <c r="F30" s="111" t="s">
        <v>89</v>
      </c>
      <c r="G30" s="111"/>
      <c r="H30" s="111"/>
      <c r="I30" s="108" t="s">
        <v>55</v>
      </c>
      <c r="J30" s="109"/>
      <c r="K30" s="110"/>
      <c r="L30" s="108" t="s">
        <v>63</v>
      </c>
      <c r="M30" s="109"/>
      <c r="N30" s="110"/>
      <c r="O30" s="108" t="s">
        <v>224</v>
      </c>
      <c r="P30" s="109"/>
      <c r="Q30" s="110"/>
      <c r="R30" s="108" t="s">
        <v>53</v>
      </c>
      <c r="S30" s="109"/>
      <c r="T30" s="110"/>
      <c r="U30" s="108" t="s">
        <v>225</v>
      </c>
      <c r="V30" s="109"/>
      <c r="W30" s="110"/>
      <c r="X30" s="108" t="s">
        <v>45</v>
      </c>
      <c r="Y30" s="109"/>
      <c r="Z30" s="110"/>
      <c r="AA30" s="108" t="s">
        <v>43</v>
      </c>
      <c r="AB30" s="109"/>
      <c r="AC30" s="110"/>
      <c r="AD30" s="112"/>
      <c r="AE30" s="112"/>
      <c r="AF30" s="112"/>
      <c r="AG30" s="1" t="s">
        <v>0</v>
      </c>
      <c r="AH30" s="4" t="s">
        <v>6</v>
      </c>
      <c r="AI30" s="4" t="s">
        <v>7</v>
      </c>
      <c r="AJ30" s="1" t="s">
        <v>1</v>
      </c>
      <c r="AK30" s="1" t="s">
        <v>4</v>
      </c>
      <c r="AL30" s="5" t="s">
        <v>2</v>
      </c>
      <c r="AM30" s="5" t="s">
        <v>3</v>
      </c>
      <c r="AN30" s="5" t="s">
        <v>5</v>
      </c>
    </row>
    <row r="31" spans="1:40" ht="15.75" customHeight="1">
      <c r="A31" s="84"/>
      <c r="B31" s="70" t="s">
        <v>96</v>
      </c>
      <c r="C31" s="18"/>
      <c r="D31" s="19"/>
      <c r="E31" s="20"/>
      <c r="F31" s="8"/>
      <c r="G31" s="14"/>
      <c r="H31" s="9"/>
      <c r="I31" s="10"/>
      <c r="J31" s="40"/>
      <c r="K31" s="43"/>
      <c r="L31" s="10">
        <v>2</v>
      </c>
      <c r="M31" s="40" t="s">
        <v>229</v>
      </c>
      <c r="N31" s="43">
        <v>1</v>
      </c>
      <c r="O31" s="42">
        <v>1</v>
      </c>
      <c r="P31" s="40" t="s">
        <v>231</v>
      </c>
      <c r="Q31" s="43">
        <v>1</v>
      </c>
      <c r="R31" s="7"/>
      <c r="S31" s="38"/>
      <c r="T31" s="7"/>
      <c r="U31" s="8"/>
      <c r="V31" s="14"/>
      <c r="W31" s="9"/>
      <c r="X31" s="42"/>
      <c r="Y31" s="40"/>
      <c r="Z31" s="43"/>
      <c r="AA31" s="42"/>
      <c r="AB31" s="10"/>
      <c r="AC31" s="43"/>
      <c r="AD31" s="45"/>
      <c r="AE31" s="45"/>
      <c r="AF31" s="45"/>
      <c r="AG31" s="22">
        <f aca="true" t="shared" si="16" ref="AG31:AG39">COUNTIF(C31:AF31,"○")</f>
        <v>1</v>
      </c>
      <c r="AH31" s="21">
        <f aca="true" t="shared" si="17" ref="AH31:AH39">COUNTIF(C31:AF31,"△")</f>
        <v>1</v>
      </c>
      <c r="AI31" s="21">
        <f aca="true" t="shared" si="18" ref="AI31:AI39">COUNTIF(C31:AF31,"▲")</f>
        <v>0</v>
      </c>
      <c r="AJ31" s="22">
        <f aca="true" t="shared" si="19" ref="AJ31:AJ39">COUNTIF(C31:AF31,"●")</f>
        <v>0</v>
      </c>
      <c r="AK31" s="23">
        <f aca="true" t="shared" si="20" ref="AK31:AK39">AG31*3+AH31*2+AI31*1</f>
        <v>5</v>
      </c>
      <c r="AL31" s="17">
        <f aca="true" t="shared" si="21" ref="AL31:AL39">C31+F31+I31+L31+O31+R31+U31+X31+AA31+AD31</f>
        <v>3</v>
      </c>
      <c r="AM31" s="17">
        <f aca="true" t="shared" si="22" ref="AM31:AM37">E31+H31+K31+N31+Q31+T31+W31+Z31+AC31+AF31</f>
        <v>2</v>
      </c>
      <c r="AN31" s="17">
        <f aca="true" t="shared" si="23" ref="AN31:AN37">AL31-AM31</f>
        <v>1</v>
      </c>
    </row>
    <row r="32" spans="1:40" ht="15.75" customHeight="1">
      <c r="A32" s="84"/>
      <c r="B32" s="70" t="s">
        <v>106</v>
      </c>
      <c r="C32" s="8"/>
      <c r="D32" s="14"/>
      <c r="E32" s="9"/>
      <c r="F32" s="18"/>
      <c r="G32" s="19"/>
      <c r="H32" s="20"/>
      <c r="I32" s="10">
        <v>2</v>
      </c>
      <c r="J32" s="40" t="s">
        <v>230</v>
      </c>
      <c r="K32" s="43">
        <v>4</v>
      </c>
      <c r="L32" s="10">
        <v>8</v>
      </c>
      <c r="M32" s="40" t="s">
        <v>229</v>
      </c>
      <c r="N32" s="10">
        <v>0</v>
      </c>
      <c r="O32" s="42"/>
      <c r="P32" s="40"/>
      <c r="Q32" s="43"/>
      <c r="R32" s="42"/>
      <c r="S32" s="40"/>
      <c r="T32" s="43"/>
      <c r="U32" s="8"/>
      <c r="V32" s="14"/>
      <c r="W32" s="9"/>
      <c r="X32" s="42">
        <v>8</v>
      </c>
      <c r="Y32" s="40" t="s">
        <v>229</v>
      </c>
      <c r="Z32" s="43">
        <v>2</v>
      </c>
      <c r="AA32" s="42">
        <v>1</v>
      </c>
      <c r="AB32" s="40" t="s">
        <v>231</v>
      </c>
      <c r="AC32" s="43">
        <v>1</v>
      </c>
      <c r="AD32" s="45"/>
      <c r="AE32" s="44"/>
      <c r="AF32" s="45"/>
      <c r="AG32" s="22">
        <f t="shared" si="16"/>
        <v>2</v>
      </c>
      <c r="AH32" s="21">
        <f t="shared" si="17"/>
        <v>1</v>
      </c>
      <c r="AI32" s="21">
        <f t="shared" si="18"/>
        <v>0</v>
      </c>
      <c r="AJ32" s="22">
        <f t="shared" si="19"/>
        <v>1</v>
      </c>
      <c r="AK32" s="23">
        <f t="shared" si="20"/>
        <v>8</v>
      </c>
      <c r="AL32" s="17">
        <f t="shared" si="21"/>
        <v>19</v>
      </c>
      <c r="AM32" s="17">
        <f t="shared" si="22"/>
        <v>7</v>
      </c>
      <c r="AN32" s="17">
        <f t="shared" si="23"/>
        <v>12</v>
      </c>
    </row>
    <row r="33" spans="1:40" ht="15.75" customHeight="1">
      <c r="A33" s="84"/>
      <c r="B33" s="70" t="s">
        <v>117</v>
      </c>
      <c r="C33" s="8"/>
      <c r="D33" s="15"/>
      <c r="E33" s="7"/>
      <c r="F33" s="8">
        <v>4</v>
      </c>
      <c r="G33" s="15" t="s">
        <v>229</v>
      </c>
      <c r="H33" s="7">
        <v>2</v>
      </c>
      <c r="I33" s="18"/>
      <c r="J33" s="19"/>
      <c r="K33" s="20"/>
      <c r="L33" s="8"/>
      <c r="M33" s="14"/>
      <c r="N33" s="9"/>
      <c r="O33" s="8">
        <v>1</v>
      </c>
      <c r="P33" s="15" t="s">
        <v>230</v>
      </c>
      <c r="Q33" s="9">
        <v>2</v>
      </c>
      <c r="R33" s="8"/>
      <c r="S33" s="15"/>
      <c r="T33" s="7"/>
      <c r="U33" s="42"/>
      <c r="V33" s="40"/>
      <c r="W33" s="43"/>
      <c r="X33" s="8">
        <v>3</v>
      </c>
      <c r="Y33" s="15" t="s">
        <v>229</v>
      </c>
      <c r="Z33" s="9">
        <v>1</v>
      </c>
      <c r="AA33" s="42">
        <v>1</v>
      </c>
      <c r="AB33" s="40" t="s">
        <v>231</v>
      </c>
      <c r="AC33" s="43">
        <v>1</v>
      </c>
      <c r="AD33" s="69"/>
      <c r="AE33" s="69"/>
      <c r="AF33" s="69"/>
      <c r="AG33" s="22">
        <f t="shared" si="16"/>
        <v>2</v>
      </c>
      <c r="AH33" s="21">
        <f t="shared" si="17"/>
        <v>1</v>
      </c>
      <c r="AI33" s="21">
        <f t="shared" si="18"/>
        <v>0</v>
      </c>
      <c r="AJ33" s="22">
        <f t="shared" si="19"/>
        <v>1</v>
      </c>
      <c r="AK33" s="23">
        <f t="shared" si="20"/>
        <v>8</v>
      </c>
      <c r="AL33" s="17">
        <f t="shared" si="21"/>
        <v>9</v>
      </c>
      <c r="AM33" s="17">
        <f t="shared" si="22"/>
        <v>6</v>
      </c>
      <c r="AN33" s="17">
        <f t="shared" si="23"/>
        <v>3</v>
      </c>
    </row>
    <row r="34" spans="1:40" ht="15.75" customHeight="1">
      <c r="A34" s="84"/>
      <c r="B34" s="70" t="s">
        <v>160</v>
      </c>
      <c r="C34" s="8">
        <v>1</v>
      </c>
      <c r="D34" s="15" t="s">
        <v>230</v>
      </c>
      <c r="E34" s="9">
        <v>2</v>
      </c>
      <c r="F34" s="10">
        <v>0</v>
      </c>
      <c r="G34" s="40" t="s">
        <v>230</v>
      </c>
      <c r="H34" s="10">
        <v>8</v>
      </c>
      <c r="I34" s="46"/>
      <c r="J34" s="39"/>
      <c r="K34" s="47"/>
      <c r="L34" s="18"/>
      <c r="M34" s="19"/>
      <c r="N34" s="20"/>
      <c r="O34" s="42"/>
      <c r="P34" s="40"/>
      <c r="Q34" s="43"/>
      <c r="R34" s="7"/>
      <c r="S34" s="38"/>
      <c r="T34" s="7"/>
      <c r="U34" s="42"/>
      <c r="V34" s="40"/>
      <c r="W34" s="43"/>
      <c r="X34" s="42">
        <v>0</v>
      </c>
      <c r="Y34" s="40" t="s">
        <v>230</v>
      </c>
      <c r="Z34" s="43">
        <v>3</v>
      </c>
      <c r="AA34" s="42">
        <v>0</v>
      </c>
      <c r="AB34" s="40" t="s">
        <v>230</v>
      </c>
      <c r="AC34" s="43">
        <v>3</v>
      </c>
      <c r="AD34" s="45"/>
      <c r="AE34" s="45"/>
      <c r="AF34" s="45"/>
      <c r="AG34" s="22">
        <f t="shared" si="16"/>
        <v>0</v>
      </c>
      <c r="AH34" s="21">
        <f t="shared" si="17"/>
        <v>0</v>
      </c>
      <c r="AI34" s="21">
        <f t="shared" si="18"/>
        <v>0</v>
      </c>
      <c r="AJ34" s="22">
        <f t="shared" si="19"/>
        <v>4</v>
      </c>
      <c r="AK34" s="23">
        <f t="shared" si="20"/>
        <v>0</v>
      </c>
      <c r="AL34" s="17">
        <f t="shared" si="21"/>
        <v>1</v>
      </c>
      <c r="AM34" s="17">
        <f t="shared" si="22"/>
        <v>16</v>
      </c>
      <c r="AN34" s="17">
        <f t="shared" si="23"/>
        <v>-15</v>
      </c>
    </row>
    <row r="35" spans="1:40" ht="15.75" customHeight="1">
      <c r="A35" s="84"/>
      <c r="B35" s="70" t="s">
        <v>174</v>
      </c>
      <c r="C35" s="42">
        <v>1</v>
      </c>
      <c r="D35" s="40" t="s">
        <v>232</v>
      </c>
      <c r="E35" s="43">
        <v>1</v>
      </c>
      <c r="F35" s="10"/>
      <c r="G35" s="40"/>
      <c r="H35" s="10"/>
      <c r="I35" s="8">
        <v>2</v>
      </c>
      <c r="J35" s="14" t="s">
        <v>229</v>
      </c>
      <c r="K35" s="9">
        <v>1</v>
      </c>
      <c r="L35" s="10"/>
      <c r="M35" s="40"/>
      <c r="N35" s="10"/>
      <c r="O35" s="18"/>
      <c r="P35" s="19"/>
      <c r="Q35" s="20"/>
      <c r="R35" s="7"/>
      <c r="S35" s="38"/>
      <c r="T35" s="7"/>
      <c r="U35" s="8"/>
      <c r="V35" s="14"/>
      <c r="W35" s="9"/>
      <c r="X35" s="8"/>
      <c r="Y35" s="14"/>
      <c r="Z35" s="9"/>
      <c r="AA35" s="42">
        <v>4</v>
      </c>
      <c r="AB35" s="40" t="s">
        <v>229</v>
      </c>
      <c r="AC35" s="43">
        <v>0</v>
      </c>
      <c r="AD35" s="45"/>
      <c r="AE35" s="45"/>
      <c r="AF35" s="45"/>
      <c r="AG35" s="22">
        <f t="shared" si="16"/>
        <v>2</v>
      </c>
      <c r="AH35" s="21">
        <f t="shared" si="17"/>
        <v>0</v>
      </c>
      <c r="AI35" s="21">
        <f t="shared" si="18"/>
        <v>1</v>
      </c>
      <c r="AJ35" s="22">
        <f t="shared" si="19"/>
        <v>0</v>
      </c>
      <c r="AK35" s="23">
        <f t="shared" si="20"/>
        <v>7</v>
      </c>
      <c r="AL35" s="17">
        <f t="shared" si="21"/>
        <v>7</v>
      </c>
      <c r="AM35" s="17">
        <f t="shared" si="22"/>
        <v>2</v>
      </c>
      <c r="AN35" s="17">
        <f t="shared" si="23"/>
        <v>5</v>
      </c>
    </row>
    <row r="36" spans="1:40" ht="15.75" customHeight="1">
      <c r="A36" s="84"/>
      <c r="B36" s="70" t="s">
        <v>177</v>
      </c>
      <c r="C36" s="10"/>
      <c r="D36" s="40"/>
      <c r="E36" s="10"/>
      <c r="F36" s="42"/>
      <c r="G36" s="40"/>
      <c r="H36" s="43"/>
      <c r="I36" s="10"/>
      <c r="J36" s="40"/>
      <c r="K36" s="43"/>
      <c r="L36" s="8"/>
      <c r="M36" s="14"/>
      <c r="N36" s="9"/>
      <c r="O36" s="8"/>
      <c r="P36" s="14"/>
      <c r="Q36" s="9"/>
      <c r="R36" s="19"/>
      <c r="S36" s="19"/>
      <c r="T36" s="19"/>
      <c r="U36" s="8"/>
      <c r="V36" s="14"/>
      <c r="W36" s="9"/>
      <c r="X36" s="8"/>
      <c r="Y36" s="14"/>
      <c r="Z36" s="9"/>
      <c r="AA36" s="42"/>
      <c r="AB36" s="10"/>
      <c r="AC36" s="43"/>
      <c r="AD36" s="45"/>
      <c r="AE36" s="45"/>
      <c r="AF36" s="45"/>
      <c r="AG36" s="22">
        <f t="shared" si="16"/>
        <v>0</v>
      </c>
      <c r="AH36" s="21">
        <f t="shared" si="17"/>
        <v>0</v>
      </c>
      <c r="AI36" s="21">
        <f t="shared" si="18"/>
        <v>0</v>
      </c>
      <c r="AJ36" s="22">
        <f t="shared" si="19"/>
        <v>0</v>
      </c>
      <c r="AK36" s="23">
        <f t="shared" si="20"/>
        <v>0</v>
      </c>
      <c r="AL36" s="17">
        <f t="shared" si="21"/>
        <v>0</v>
      </c>
      <c r="AM36" s="17">
        <f t="shared" si="22"/>
        <v>0</v>
      </c>
      <c r="AN36" s="17">
        <f t="shared" si="23"/>
        <v>0</v>
      </c>
    </row>
    <row r="37" spans="1:40" ht="15.75" customHeight="1">
      <c r="A37" s="84"/>
      <c r="B37" s="70" t="s">
        <v>181</v>
      </c>
      <c r="C37" s="42"/>
      <c r="D37" s="14"/>
      <c r="E37" s="43"/>
      <c r="F37" s="10"/>
      <c r="G37" s="40"/>
      <c r="H37" s="10"/>
      <c r="I37" s="8"/>
      <c r="J37" s="15"/>
      <c r="K37" s="9"/>
      <c r="L37" s="10"/>
      <c r="M37" s="40"/>
      <c r="N37" s="10"/>
      <c r="O37" s="8"/>
      <c r="P37" s="14"/>
      <c r="Q37" s="9"/>
      <c r="R37" s="7"/>
      <c r="S37" s="38"/>
      <c r="T37" s="7"/>
      <c r="U37" s="18"/>
      <c r="V37" s="19"/>
      <c r="W37" s="20"/>
      <c r="X37" s="8"/>
      <c r="Y37" s="14"/>
      <c r="Z37" s="9"/>
      <c r="AA37" s="42"/>
      <c r="AB37" s="10"/>
      <c r="AC37" s="43"/>
      <c r="AD37" s="45"/>
      <c r="AE37" s="44"/>
      <c r="AF37" s="45"/>
      <c r="AG37" s="22">
        <f t="shared" si="16"/>
        <v>0</v>
      </c>
      <c r="AH37" s="21">
        <f t="shared" si="17"/>
        <v>0</v>
      </c>
      <c r="AI37" s="21">
        <f t="shared" si="18"/>
        <v>0</v>
      </c>
      <c r="AJ37" s="22">
        <f t="shared" si="19"/>
        <v>0</v>
      </c>
      <c r="AK37" s="23">
        <f t="shared" si="20"/>
        <v>0</v>
      </c>
      <c r="AL37" s="17">
        <f t="shared" si="21"/>
        <v>0</v>
      </c>
      <c r="AM37" s="17">
        <f t="shared" si="22"/>
        <v>0</v>
      </c>
      <c r="AN37" s="17">
        <f t="shared" si="23"/>
        <v>0</v>
      </c>
    </row>
    <row r="38" spans="1:40" ht="15.75" customHeight="1">
      <c r="A38" s="84"/>
      <c r="B38" s="70" t="s">
        <v>187</v>
      </c>
      <c r="C38" s="42"/>
      <c r="D38" s="14"/>
      <c r="E38" s="43"/>
      <c r="F38" s="10">
        <v>2</v>
      </c>
      <c r="G38" s="40" t="s">
        <v>230</v>
      </c>
      <c r="H38" s="10">
        <v>8</v>
      </c>
      <c r="I38" s="8">
        <v>1</v>
      </c>
      <c r="J38" s="15" t="s">
        <v>230</v>
      </c>
      <c r="K38" s="9">
        <v>3</v>
      </c>
      <c r="L38" s="10">
        <v>3</v>
      </c>
      <c r="M38" s="40" t="s">
        <v>229</v>
      </c>
      <c r="N38" s="10">
        <v>0</v>
      </c>
      <c r="O38" s="8"/>
      <c r="P38" s="14"/>
      <c r="Q38" s="9"/>
      <c r="R38" s="8"/>
      <c r="S38" s="38"/>
      <c r="T38" s="9"/>
      <c r="X38" s="18"/>
      <c r="Y38" s="19"/>
      <c r="Z38" s="20"/>
      <c r="AA38" s="42"/>
      <c r="AB38" s="10"/>
      <c r="AC38" s="43"/>
      <c r="AD38" s="45"/>
      <c r="AE38" s="44"/>
      <c r="AF38" s="45"/>
      <c r="AG38" s="22">
        <f t="shared" si="16"/>
        <v>1</v>
      </c>
      <c r="AH38" s="21">
        <f t="shared" si="17"/>
        <v>0</v>
      </c>
      <c r="AI38" s="21">
        <f t="shared" si="18"/>
        <v>0</v>
      </c>
      <c r="AJ38" s="22">
        <f t="shared" si="19"/>
        <v>2</v>
      </c>
      <c r="AK38" s="23">
        <f t="shared" si="20"/>
        <v>3</v>
      </c>
      <c r="AL38" s="17">
        <f t="shared" si="21"/>
        <v>6</v>
      </c>
      <c r="AM38" s="17">
        <f>E38+H38+K38+N38+Q38+T38+W38+Z38+AC38+AF38</f>
        <v>11</v>
      </c>
      <c r="AN38" s="17">
        <f>AL38-AM38</f>
        <v>-5</v>
      </c>
    </row>
    <row r="39" spans="1:40" ht="15.75" customHeight="1">
      <c r="A39" s="84"/>
      <c r="B39" s="70" t="s">
        <v>211</v>
      </c>
      <c r="C39" s="42"/>
      <c r="D39" s="40"/>
      <c r="E39" s="43"/>
      <c r="F39" s="42">
        <v>1</v>
      </c>
      <c r="G39" s="40" t="s">
        <v>232</v>
      </c>
      <c r="H39" s="43">
        <v>1</v>
      </c>
      <c r="I39" s="42">
        <v>1</v>
      </c>
      <c r="J39" s="40" t="s">
        <v>232</v>
      </c>
      <c r="K39" s="43">
        <v>1</v>
      </c>
      <c r="L39" s="10">
        <v>3</v>
      </c>
      <c r="M39" s="40" t="s">
        <v>229</v>
      </c>
      <c r="N39" s="10">
        <v>0</v>
      </c>
      <c r="O39" s="8">
        <v>0</v>
      </c>
      <c r="P39" s="14" t="s">
        <v>230</v>
      </c>
      <c r="Q39" s="9">
        <v>4</v>
      </c>
      <c r="R39" s="7"/>
      <c r="S39" s="38"/>
      <c r="T39" s="7"/>
      <c r="U39" s="46"/>
      <c r="V39" s="39"/>
      <c r="W39" s="47"/>
      <c r="X39" s="88"/>
      <c r="Y39" s="39"/>
      <c r="Z39" s="89"/>
      <c r="AA39" s="18"/>
      <c r="AB39" s="19"/>
      <c r="AC39" s="20"/>
      <c r="AD39" s="45"/>
      <c r="AE39" s="44"/>
      <c r="AF39" s="45"/>
      <c r="AG39" s="22">
        <f t="shared" si="16"/>
        <v>1</v>
      </c>
      <c r="AH39" s="21">
        <f t="shared" si="17"/>
        <v>0</v>
      </c>
      <c r="AI39" s="21">
        <f t="shared" si="18"/>
        <v>2</v>
      </c>
      <c r="AJ39" s="22">
        <f t="shared" si="19"/>
        <v>1</v>
      </c>
      <c r="AK39" s="23">
        <f t="shared" si="20"/>
        <v>5</v>
      </c>
      <c r="AL39" s="17">
        <f t="shared" si="21"/>
        <v>5</v>
      </c>
      <c r="AM39" s="17">
        <f>E39+H39+K39+N39+Q39+T39+W39+Z39+AC39+AF39</f>
        <v>6</v>
      </c>
      <c r="AN39" s="17">
        <f>AL39-AM39</f>
        <v>-1</v>
      </c>
    </row>
    <row r="40" ht="15.7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30">
    <mergeCell ref="AA3:AC3"/>
    <mergeCell ref="AA17:AC17"/>
    <mergeCell ref="AA30:AC30"/>
    <mergeCell ref="AD17:AF17"/>
    <mergeCell ref="I30:K30"/>
    <mergeCell ref="L30:N30"/>
    <mergeCell ref="O30:Q30"/>
    <mergeCell ref="U30:W30"/>
    <mergeCell ref="X30:Z30"/>
    <mergeCell ref="AD30:AF30"/>
    <mergeCell ref="L3:N3"/>
    <mergeCell ref="X3:Z3"/>
    <mergeCell ref="AD3:AF3"/>
    <mergeCell ref="C17:E17"/>
    <mergeCell ref="F17:H17"/>
    <mergeCell ref="I17:K17"/>
    <mergeCell ref="L17:N17"/>
    <mergeCell ref="O17:Q17"/>
    <mergeCell ref="U17:W17"/>
    <mergeCell ref="X17:Z17"/>
    <mergeCell ref="O3:Q3"/>
    <mergeCell ref="R3:T3"/>
    <mergeCell ref="U3:W3"/>
    <mergeCell ref="R17:T17"/>
    <mergeCell ref="R30:T30"/>
    <mergeCell ref="C30:E30"/>
    <mergeCell ref="F30:H30"/>
    <mergeCell ref="C3:E3"/>
    <mergeCell ref="F3:H3"/>
    <mergeCell ref="I3:K3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0.59375" style="16" customWidth="1"/>
    <col min="2" max="2" width="18.69921875" style="0" customWidth="1"/>
    <col min="3" max="35" width="2.69921875" style="0" customWidth="1"/>
    <col min="36" max="43" width="4.3984375" style="0" customWidth="1"/>
    <col min="44" max="74" width="1.8984375" style="0" customWidth="1"/>
    <col min="75" max="75" width="2" style="0" customWidth="1"/>
    <col min="76" max="86" width="1.8984375" style="0" customWidth="1"/>
  </cols>
  <sheetData>
    <row r="1" spans="2:43" ht="15.75" customHeight="1">
      <c r="B1" s="48" t="s">
        <v>19</v>
      </c>
      <c r="AJ1" s="2"/>
      <c r="AK1" s="2"/>
      <c r="AL1" s="2"/>
      <c r="AM1" s="2"/>
      <c r="AN1" s="2"/>
      <c r="AO1" s="2"/>
      <c r="AP1" s="2"/>
      <c r="AQ1" s="2"/>
    </row>
    <row r="2" spans="2:43" ht="15.75" customHeight="1">
      <c r="B2" s="13" t="s">
        <v>91</v>
      </c>
      <c r="AJ2" s="2"/>
      <c r="AK2" s="2"/>
      <c r="AL2" s="2"/>
      <c r="AM2" s="2"/>
      <c r="AN2" s="2"/>
      <c r="AO2" s="2"/>
      <c r="AP2" s="2"/>
      <c r="AQ2" s="2"/>
    </row>
    <row r="3" spans="1:43" ht="15.75" customHeight="1">
      <c r="A3" s="83" t="s">
        <v>73</v>
      </c>
      <c r="B3" s="6" t="s">
        <v>90</v>
      </c>
      <c r="C3" s="111" t="s">
        <v>214</v>
      </c>
      <c r="D3" s="111"/>
      <c r="E3" s="111"/>
      <c r="F3" s="108" t="s">
        <v>39</v>
      </c>
      <c r="G3" s="109"/>
      <c r="H3" s="110"/>
      <c r="I3" s="111" t="s">
        <v>218</v>
      </c>
      <c r="J3" s="111"/>
      <c r="K3" s="111"/>
      <c r="L3" s="108" t="s">
        <v>85</v>
      </c>
      <c r="M3" s="109"/>
      <c r="N3" s="110"/>
      <c r="O3" s="108" t="s">
        <v>50</v>
      </c>
      <c r="P3" s="109"/>
      <c r="Q3" s="110"/>
      <c r="R3" s="108" t="s">
        <v>226</v>
      </c>
      <c r="S3" s="109"/>
      <c r="T3" s="110"/>
      <c r="U3" s="108" t="s">
        <v>46</v>
      </c>
      <c r="V3" s="109"/>
      <c r="W3" s="110"/>
      <c r="X3" s="108" t="s">
        <v>53</v>
      </c>
      <c r="Y3" s="109"/>
      <c r="Z3" s="110"/>
      <c r="AA3" s="108" t="s">
        <v>222</v>
      </c>
      <c r="AB3" s="109"/>
      <c r="AC3" s="110"/>
      <c r="AD3" s="108" t="s">
        <v>40</v>
      </c>
      <c r="AE3" s="109"/>
      <c r="AF3" s="110"/>
      <c r="AG3" s="108" t="s">
        <v>43</v>
      </c>
      <c r="AH3" s="109"/>
      <c r="AI3" s="110"/>
      <c r="AJ3" s="1" t="s">
        <v>0</v>
      </c>
      <c r="AK3" s="4" t="s">
        <v>6</v>
      </c>
      <c r="AL3" s="4" t="s">
        <v>7</v>
      </c>
      <c r="AM3" s="1" t="s">
        <v>1</v>
      </c>
      <c r="AN3" s="1" t="s">
        <v>4</v>
      </c>
      <c r="AO3" s="5" t="s">
        <v>2</v>
      </c>
      <c r="AP3" s="5" t="s">
        <v>3</v>
      </c>
      <c r="AQ3" s="5" t="s">
        <v>5</v>
      </c>
    </row>
    <row r="4" spans="1:43" ht="15.75" customHeight="1">
      <c r="A4" s="84"/>
      <c r="B4" s="70" t="s">
        <v>101</v>
      </c>
      <c r="C4" s="73"/>
      <c r="D4" s="74"/>
      <c r="E4" s="75"/>
      <c r="F4" s="42"/>
      <c r="G4" s="40"/>
      <c r="H4" s="43"/>
      <c r="I4" s="42"/>
      <c r="J4" s="40"/>
      <c r="K4" s="43"/>
      <c r="L4" s="42">
        <v>3</v>
      </c>
      <c r="M4" s="15" t="s">
        <v>229</v>
      </c>
      <c r="N4" s="43">
        <v>2</v>
      </c>
      <c r="O4" s="8">
        <v>0</v>
      </c>
      <c r="P4" s="14" t="s">
        <v>230</v>
      </c>
      <c r="Q4" s="9">
        <v>4</v>
      </c>
      <c r="R4" s="10"/>
      <c r="S4" s="40"/>
      <c r="T4" s="43"/>
      <c r="U4" s="42"/>
      <c r="V4" s="40"/>
      <c r="W4" s="43"/>
      <c r="X4" s="42"/>
      <c r="Y4" s="10"/>
      <c r="Z4" s="43"/>
      <c r="AA4" s="10"/>
      <c r="AB4" s="10"/>
      <c r="AC4" s="10"/>
      <c r="AD4" s="42"/>
      <c r="AE4" s="40"/>
      <c r="AF4" s="43"/>
      <c r="AG4" s="42">
        <v>3</v>
      </c>
      <c r="AH4" s="14" t="s">
        <v>229</v>
      </c>
      <c r="AI4" s="43">
        <v>1</v>
      </c>
      <c r="AJ4" s="22">
        <f>COUNTIF(C4:AI4,"○")</f>
        <v>2</v>
      </c>
      <c r="AK4" s="21">
        <f>COUNTIF(C4:AI4,"△")</f>
        <v>0</v>
      </c>
      <c r="AL4" s="21">
        <f>COUNTIF(C4:AI4,"▲")</f>
        <v>0</v>
      </c>
      <c r="AM4" s="22">
        <f>COUNTIF(C4:AI4,"●")</f>
        <v>1</v>
      </c>
      <c r="AN4" s="23">
        <f>AJ4*3+AK4*2+AL4*1</f>
        <v>6</v>
      </c>
      <c r="AO4" s="17">
        <f>C4+F4+I4+L4+O4+R4+U4+X4+AA4+AD4+AG4</f>
        <v>6</v>
      </c>
      <c r="AP4" s="17">
        <f>E4+H4+K4+N4+Q4+T4+W4+Z4+AC4+AF4+AI4</f>
        <v>7</v>
      </c>
      <c r="AQ4" s="17">
        <f>AO4-AP4</f>
        <v>-1</v>
      </c>
    </row>
    <row r="5" spans="1:43" ht="15.75" customHeight="1">
      <c r="A5" s="84"/>
      <c r="B5" s="70" t="s">
        <v>103</v>
      </c>
      <c r="C5" s="42"/>
      <c r="D5" s="40"/>
      <c r="E5" s="43"/>
      <c r="F5" s="73"/>
      <c r="G5" s="74"/>
      <c r="H5" s="75"/>
      <c r="I5" s="42"/>
      <c r="J5" s="40"/>
      <c r="K5" s="43"/>
      <c r="L5" s="42">
        <v>3</v>
      </c>
      <c r="M5" s="40" t="s">
        <v>229</v>
      </c>
      <c r="N5" s="43">
        <v>1</v>
      </c>
      <c r="O5" s="42">
        <v>1</v>
      </c>
      <c r="P5" s="40" t="s">
        <v>231</v>
      </c>
      <c r="Q5" s="43">
        <v>1</v>
      </c>
      <c r="R5" s="46"/>
      <c r="S5" s="39"/>
      <c r="T5" s="47"/>
      <c r="U5" s="42"/>
      <c r="V5" s="40"/>
      <c r="W5" s="43"/>
      <c r="X5" s="42"/>
      <c r="Y5" s="10"/>
      <c r="Z5" s="43"/>
      <c r="AA5" s="10"/>
      <c r="AB5" s="10"/>
      <c r="AC5" s="10"/>
      <c r="AD5" s="42"/>
      <c r="AE5" s="40"/>
      <c r="AF5" s="43"/>
      <c r="AG5" s="7">
        <v>5</v>
      </c>
      <c r="AH5" s="38" t="s">
        <v>229</v>
      </c>
      <c r="AI5" s="7">
        <v>0</v>
      </c>
      <c r="AJ5" s="22">
        <f aca="true" t="shared" si="0" ref="AJ5:AJ14">COUNTIF(C5:AI5,"○")</f>
        <v>2</v>
      </c>
      <c r="AK5" s="21">
        <f aca="true" t="shared" si="1" ref="AK5:AK14">COUNTIF(C5:AI5,"△")</f>
        <v>1</v>
      </c>
      <c r="AL5" s="21">
        <f aca="true" t="shared" si="2" ref="AL5:AL14">COUNTIF(C5:AI5,"▲")</f>
        <v>0</v>
      </c>
      <c r="AM5" s="22">
        <f aca="true" t="shared" si="3" ref="AM5:AM14">COUNTIF(C5:AI5,"●")</f>
        <v>0</v>
      </c>
      <c r="AN5" s="23">
        <f aca="true" t="shared" si="4" ref="AN5:AN14">AJ5*3+AK5*2+AL5*1</f>
        <v>8</v>
      </c>
      <c r="AO5" s="17">
        <f aca="true" t="shared" si="5" ref="AO5:AO14">C5+F5+I5+L5+O5+R5+U5+X5+AA5+AD5+AG5</f>
        <v>9</v>
      </c>
      <c r="AP5" s="17">
        <f aca="true" t="shared" si="6" ref="AP5:AP14">E5+H5+K5+N5+Q5+T5+W5+Z5+AC5+AF5+AI5</f>
        <v>2</v>
      </c>
      <c r="AQ5" s="17">
        <f aca="true" t="shared" si="7" ref="AQ5:AQ14">AO5-AP5</f>
        <v>7</v>
      </c>
    </row>
    <row r="6" spans="1:43" ht="15.75" customHeight="1">
      <c r="A6" s="84"/>
      <c r="B6" s="70" t="s">
        <v>111</v>
      </c>
      <c r="C6" s="8"/>
      <c r="D6" s="14"/>
      <c r="E6" s="9"/>
      <c r="F6" s="10"/>
      <c r="G6" s="40"/>
      <c r="H6" s="10"/>
      <c r="I6" s="76"/>
      <c r="J6" s="77"/>
      <c r="K6" s="78"/>
      <c r="L6" s="42"/>
      <c r="M6" s="40"/>
      <c r="N6" s="43"/>
      <c r="O6" s="10"/>
      <c r="P6" s="40"/>
      <c r="Q6" s="43"/>
      <c r="R6" s="10"/>
      <c r="S6" s="40"/>
      <c r="T6" s="43"/>
      <c r="U6" s="42"/>
      <c r="V6" s="15"/>
      <c r="W6" s="43"/>
      <c r="X6" s="42"/>
      <c r="Y6" s="10"/>
      <c r="Z6" s="43"/>
      <c r="AA6" s="10"/>
      <c r="AB6" s="10"/>
      <c r="AC6" s="10"/>
      <c r="AD6" s="42"/>
      <c r="AE6" s="15"/>
      <c r="AF6" s="43"/>
      <c r="AG6" s="42"/>
      <c r="AH6" s="40"/>
      <c r="AI6" s="43"/>
      <c r="AJ6" s="22">
        <f t="shared" si="0"/>
        <v>0</v>
      </c>
      <c r="AK6" s="21">
        <f t="shared" si="1"/>
        <v>0</v>
      </c>
      <c r="AL6" s="21">
        <f t="shared" si="2"/>
        <v>0</v>
      </c>
      <c r="AM6" s="22">
        <f t="shared" si="3"/>
        <v>0</v>
      </c>
      <c r="AN6" s="23">
        <f t="shared" si="4"/>
        <v>0</v>
      </c>
      <c r="AO6" s="17">
        <f t="shared" si="5"/>
        <v>0</v>
      </c>
      <c r="AP6" s="17">
        <f t="shared" si="6"/>
        <v>0</v>
      </c>
      <c r="AQ6" s="17">
        <f t="shared" si="7"/>
        <v>0</v>
      </c>
    </row>
    <row r="7" spans="1:43" ht="15.75" customHeight="1">
      <c r="A7" s="84"/>
      <c r="B7" s="70" t="s">
        <v>122</v>
      </c>
      <c r="C7" s="10">
        <v>2</v>
      </c>
      <c r="D7" s="40" t="s">
        <v>230</v>
      </c>
      <c r="E7" s="43">
        <v>3</v>
      </c>
      <c r="F7" s="42">
        <v>1</v>
      </c>
      <c r="G7" s="15" t="s">
        <v>230</v>
      </c>
      <c r="H7" s="43">
        <v>3</v>
      </c>
      <c r="I7" s="42"/>
      <c r="J7" s="15"/>
      <c r="K7" s="43"/>
      <c r="L7" s="76"/>
      <c r="M7" s="77"/>
      <c r="N7" s="78"/>
      <c r="O7" s="8">
        <v>0</v>
      </c>
      <c r="P7" s="14" t="s">
        <v>230</v>
      </c>
      <c r="Q7" s="9">
        <v>4</v>
      </c>
      <c r="R7" s="10"/>
      <c r="S7" s="40"/>
      <c r="T7" s="43"/>
      <c r="U7" s="42"/>
      <c r="V7" s="15"/>
      <c r="W7" s="43"/>
      <c r="X7" s="42"/>
      <c r="Y7" s="10"/>
      <c r="Z7" s="43"/>
      <c r="AA7" s="10"/>
      <c r="AB7" s="10"/>
      <c r="AC7" s="10"/>
      <c r="AD7" s="42">
        <v>0</v>
      </c>
      <c r="AE7" s="15" t="s">
        <v>230</v>
      </c>
      <c r="AF7" s="43">
        <v>4</v>
      </c>
      <c r="AG7" s="10">
        <v>1</v>
      </c>
      <c r="AH7" s="40" t="s">
        <v>229</v>
      </c>
      <c r="AI7" s="43">
        <v>0</v>
      </c>
      <c r="AJ7" s="22">
        <f t="shared" si="0"/>
        <v>1</v>
      </c>
      <c r="AK7" s="21">
        <f t="shared" si="1"/>
        <v>0</v>
      </c>
      <c r="AL7" s="21">
        <f t="shared" si="2"/>
        <v>0</v>
      </c>
      <c r="AM7" s="22">
        <f t="shared" si="3"/>
        <v>4</v>
      </c>
      <c r="AN7" s="23">
        <f t="shared" si="4"/>
        <v>3</v>
      </c>
      <c r="AO7" s="17">
        <f t="shared" si="5"/>
        <v>4</v>
      </c>
      <c r="AP7" s="17">
        <f t="shared" si="6"/>
        <v>14</v>
      </c>
      <c r="AQ7" s="17">
        <f t="shared" si="7"/>
        <v>-10</v>
      </c>
    </row>
    <row r="8" spans="1:43" ht="15.75" customHeight="1">
      <c r="A8" s="84"/>
      <c r="B8" s="70" t="s">
        <v>137</v>
      </c>
      <c r="C8" s="42">
        <v>4</v>
      </c>
      <c r="D8" s="40" t="s">
        <v>229</v>
      </c>
      <c r="E8" s="43">
        <v>0</v>
      </c>
      <c r="F8" s="8">
        <v>1</v>
      </c>
      <c r="G8" s="14" t="s">
        <v>232</v>
      </c>
      <c r="H8" s="9">
        <v>1</v>
      </c>
      <c r="I8" s="42"/>
      <c r="J8" s="15"/>
      <c r="K8" s="43"/>
      <c r="L8" s="7">
        <v>4</v>
      </c>
      <c r="M8" s="38" t="s">
        <v>229</v>
      </c>
      <c r="N8" s="7">
        <v>0</v>
      </c>
      <c r="O8" s="76"/>
      <c r="P8" s="77"/>
      <c r="Q8" s="78"/>
      <c r="R8" s="42"/>
      <c r="S8" s="15"/>
      <c r="T8" s="43"/>
      <c r="U8" s="42"/>
      <c r="V8" s="40"/>
      <c r="W8" s="43"/>
      <c r="X8" s="42"/>
      <c r="Y8" s="10"/>
      <c r="Z8" s="43"/>
      <c r="AA8" s="10"/>
      <c r="AB8" s="10"/>
      <c r="AC8" s="10"/>
      <c r="AD8" s="42"/>
      <c r="AE8" s="15"/>
      <c r="AF8" s="43"/>
      <c r="AG8" s="7">
        <v>5</v>
      </c>
      <c r="AH8" s="38" t="s">
        <v>229</v>
      </c>
      <c r="AI8" s="7">
        <v>0</v>
      </c>
      <c r="AJ8" s="22">
        <f t="shared" si="0"/>
        <v>3</v>
      </c>
      <c r="AK8" s="21">
        <f t="shared" si="1"/>
        <v>0</v>
      </c>
      <c r="AL8" s="21">
        <f t="shared" si="2"/>
        <v>1</v>
      </c>
      <c r="AM8" s="22">
        <f t="shared" si="3"/>
        <v>0</v>
      </c>
      <c r="AN8" s="23">
        <f t="shared" si="4"/>
        <v>10</v>
      </c>
      <c r="AO8" s="17">
        <f t="shared" si="5"/>
        <v>14</v>
      </c>
      <c r="AP8" s="17">
        <f t="shared" si="6"/>
        <v>1</v>
      </c>
      <c r="AQ8" s="17">
        <f t="shared" si="7"/>
        <v>13</v>
      </c>
    </row>
    <row r="9" spans="1:43" ht="15.75" customHeight="1">
      <c r="A9" s="84"/>
      <c r="B9" s="70" t="s">
        <v>165</v>
      </c>
      <c r="C9" s="42"/>
      <c r="D9" s="15"/>
      <c r="E9" s="43"/>
      <c r="F9" s="8"/>
      <c r="G9" s="14"/>
      <c r="H9" s="9"/>
      <c r="I9" s="42"/>
      <c r="J9" s="15"/>
      <c r="K9" s="43"/>
      <c r="L9" s="42"/>
      <c r="M9" s="15"/>
      <c r="N9" s="43"/>
      <c r="O9" s="42"/>
      <c r="P9" s="15"/>
      <c r="Q9" s="43"/>
      <c r="R9" s="76"/>
      <c r="S9" s="77"/>
      <c r="T9" s="78"/>
      <c r="U9" s="42"/>
      <c r="V9" s="40"/>
      <c r="W9" s="43"/>
      <c r="X9" s="42"/>
      <c r="Y9" s="10"/>
      <c r="Z9" s="43"/>
      <c r="AA9" s="42"/>
      <c r="AB9" s="10"/>
      <c r="AC9" s="43"/>
      <c r="AD9" s="10"/>
      <c r="AE9" s="40"/>
      <c r="AF9" s="43"/>
      <c r="AG9" s="42"/>
      <c r="AH9" s="15"/>
      <c r="AI9" s="43"/>
      <c r="AJ9" s="22">
        <f t="shared" si="0"/>
        <v>0</v>
      </c>
      <c r="AK9" s="21">
        <f t="shared" si="1"/>
        <v>0</v>
      </c>
      <c r="AL9" s="21">
        <f t="shared" si="2"/>
        <v>0</v>
      </c>
      <c r="AM9" s="22">
        <f t="shared" si="3"/>
        <v>0</v>
      </c>
      <c r="AN9" s="23">
        <f t="shared" si="4"/>
        <v>0</v>
      </c>
      <c r="AO9" s="17">
        <f t="shared" si="5"/>
        <v>0</v>
      </c>
      <c r="AP9" s="17">
        <f t="shared" si="6"/>
        <v>0</v>
      </c>
      <c r="AQ9" s="17">
        <f t="shared" si="7"/>
        <v>0</v>
      </c>
    </row>
    <row r="10" spans="1:43" ht="15.75" customHeight="1">
      <c r="A10" s="84"/>
      <c r="B10" s="70" t="s">
        <v>170</v>
      </c>
      <c r="C10" s="42"/>
      <c r="D10" s="15"/>
      <c r="E10" s="43"/>
      <c r="F10" s="42"/>
      <c r="G10" s="40"/>
      <c r="H10" s="43"/>
      <c r="I10" s="42"/>
      <c r="J10" s="15"/>
      <c r="K10" s="43"/>
      <c r="L10" s="10"/>
      <c r="M10" s="40"/>
      <c r="N10" s="43"/>
      <c r="O10" s="42"/>
      <c r="P10" s="40"/>
      <c r="Q10" s="43"/>
      <c r="R10" s="42"/>
      <c r="S10" s="15"/>
      <c r="T10" s="43"/>
      <c r="U10" s="79"/>
      <c r="V10" s="80"/>
      <c r="W10" s="78"/>
      <c r="X10" s="88"/>
      <c r="Y10" s="39"/>
      <c r="Z10" s="89"/>
      <c r="AA10" s="46">
        <v>0</v>
      </c>
      <c r="AB10" s="14" t="s">
        <v>230</v>
      </c>
      <c r="AC10" s="47">
        <v>6</v>
      </c>
      <c r="AD10" s="10"/>
      <c r="AE10" s="40"/>
      <c r="AF10" s="43"/>
      <c r="AG10" s="8">
        <v>3</v>
      </c>
      <c r="AH10" s="14" t="s">
        <v>229</v>
      </c>
      <c r="AI10" s="9">
        <v>0</v>
      </c>
      <c r="AJ10" s="22">
        <f t="shared" si="0"/>
        <v>1</v>
      </c>
      <c r="AK10" s="21">
        <f t="shared" si="1"/>
        <v>0</v>
      </c>
      <c r="AL10" s="21">
        <f t="shared" si="2"/>
        <v>0</v>
      </c>
      <c r="AM10" s="22">
        <f t="shared" si="3"/>
        <v>1</v>
      </c>
      <c r="AN10" s="23">
        <f t="shared" si="4"/>
        <v>3</v>
      </c>
      <c r="AO10" s="17">
        <f t="shared" si="5"/>
        <v>3</v>
      </c>
      <c r="AP10" s="17">
        <f t="shared" si="6"/>
        <v>6</v>
      </c>
      <c r="AQ10" s="17">
        <f t="shared" si="7"/>
        <v>-3</v>
      </c>
    </row>
    <row r="11" spans="1:43" ht="15.75" customHeight="1">
      <c r="A11" s="84"/>
      <c r="B11" s="70" t="s">
        <v>178</v>
      </c>
      <c r="C11" s="8"/>
      <c r="D11" s="38"/>
      <c r="E11" s="9"/>
      <c r="F11" s="7"/>
      <c r="G11" s="38"/>
      <c r="H11" s="7"/>
      <c r="I11" s="42"/>
      <c r="J11" s="40"/>
      <c r="K11" s="43"/>
      <c r="L11" s="42"/>
      <c r="M11" s="40"/>
      <c r="N11" s="43"/>
      <c r="O11" s="42"/>
      <c r="P11" s="40"/>
      <c r="Q11" s="43"/>
      <c r="R11" s="42"/>
      <c r="S11" s="15"/>
      <c r="T11" s="43"/>
      <c r="U11" s="42"/>
      <c r="V11" s="15"/>
      <c r="W11" s="43"/>
      <c r="X11" s="76"/>
      <c r="Y11" s="79"/>
      <c r="Z11" s="78"/>
      <c r="AA11" s="42"/>
      <c r="AB11" s="10"/>
      <c r="AC11" s="43"/>
      <c r="AG11" s="8">
        <v>3</v>
      </c>
      <c r="AH11" s="14" t="s">
        <v>229</v>
      </c>
      <c r="AI11" s="9">
        <v>0</v>
      </c>
      <c r="AJ11" s="22">
        <f t="shared" si="0"/>
        <v>1</v>
      </c>
      <c r="AK11" s="21">
        <f t="shared" si="1"/>
        <v>0</v>
      </c>
      <c r="AL11" s="21">
        <f t="shared" si="2"/>
        <v>0</v>
      </c>
      <c r="AM11" s="22">
        <f t="shared" si="3"/>
        <v>0</v>
      </c>
      <c r="AN11" s="23">
        <f t="shared" si="4"/>
        <v>3</v>
      </c>
      <c r="AO11" s="17">
        <f t="shared" si="5"/>
        <v>3</v>
      </c>
      <c r="AP11" s="17">
        <f t="shared" si="6"/>
        <v>0</v>
      </c>
      <c r="AQ11" s="17">
        <f t="shared" si="7"/>
        <v>3</v>
      </c>
    </row>
    <row r="12" spans="1:43" ht="15.75" customHeight="1">
      <c r="A12" s="84"/>
      <c r="B12" s="70" t="s">
        <v>198</v>
      </c>
      <c r="C12" s="8"/>
      <c r="D12" s="14"/>
      <c r="E12" s="9"/>
      <c r="F12" s="42"/>
      <c r="G12" s="40"/>
      <c r="H12" s="43"/>
      <c r="I12" s="42"/>
      <c r="J12" s="15"/>
      <c r="K12" s="43"/>
      <c r="L12" s="42"/>
      <c r="M12" s="40"/>
      <c r="N12" s="43"/>
      <c r="O12" s="42"/>
      <c r="P12" s="40"/>
      <c r="Q12" s="43"/>
      <c r="R12" s="42"/>
      <c r="S12" s="15"/>
      <c r="T12" s="43"/>
      <c r="U12" s="8">
        <v>6</v>
      </c>
      <c r="V12" s="14" t="s">
        <v>229</v>
      </c>
      <c r="W12" s="9">
        <v>0</v>
      </c>
      <c r="X12" s="8"/>
      <c r="Y12" s="7"/>
      <c r="Z12" s="9"/>
      <c r="AA12" s="79"/>
      <c r="AB12" s="79"/>
      <c r="AC12" s="79"/>
      <c r="AD12" s="8"/>
      <c r="AE12" s="14"/>
      <c r="AF12" s="9"/>
      <c r="AG12" s="42"/>
      <c r="AH12" s="10"/>
      <c r="AI12" s="43"/>
      <c r="AJ12" s="22">
        <f t="shared" si="0"/>
        <v>1</v>
      </c>
      <c r="AK12" s="21">
        <f t="shared" si="1"/>
        <v>0</v>
      </c>
      <c r="AL12" s="21">
        <f t="shared" si="2"/>
        <v>0</v>
      </c>
      <c r="AM12" s="22">
        <f t="shared" si="3"/>
        <v>0</v>
      </c>
      <c r="AN12" s="23">
        <f t="shared" si="4"/>
        <v>3</v>
      </c>
      <c r="AO12" s="17">
        <f t="shared" si="5"/>
        <v>6</v>
      </c>
      <c r="AP12" s="17">
        <f t="shared" si="6"/>
        <v>0</v>
      </c>
      <c r="AQ12" s="17">
        <f t="shared" si="7"/>
        <v>6</v>
      </c>
    </row>
    <row r="13" spans="1:43" ht="15.75" customHeight="1">
      <c r="A13" s="84"/>
      <c r="B13" s="70" t="s">
        <v>203</v>
      </c>
      <c r="C13" s="8"/>
      <c r="D13" s="14"/>
      <c r="E13" s="9"/>
      <c r="F13" s="42"/>
      <c r="G13" s="40"/>
      <c r="H13" s="43"/>
      <c r="I13" s="42"/>
      <c r="J13" s="15"/>
      <c r="K13" s="43"/>
      <c r="L13" s="42">
        <v>4</v>
      </c>
      <c r="M13" s="40" t="s">
        <v>229</v>
      </c>
      <c r="N13" s="43">
        <v>0</v>
      </c>
      <c r="O13" s="42"/>
      <c r="P13" s="40"/>
      <c r="Q13" s="43"/>
      <c r="R13" s="42"/>
      <c r="S13" s="15"/>
      <c r="T13" s="43"/>
      <c r="U13" s="8"/>
      <c r="V13" s="14"/>
      <c r="W13" s="9"/>
      <c r="X13" s="8"/>
      <c r="Y13" s="7"/>
      <c r="Z13" s="9"/>
      <c r="AA13" s="7"/>
      <c r="AB13" s="7"/>
      <c r="AC13" s="7"/>
      <c r="AD13" s="76"/>
      <c r="AE13" s="80"/>
      <c r="AF13" s="78"/>
      <c r="AG13" s="42"/>
      <c r="AH13" s="10"/>
      <c r="AI13" s="43"/>
      <c r="AJ13" s="22">
        <f t="shared" si="0"/>
        <v>1</v>
      </c>
      <c r="AK13" s="21">
        <f t="shared" si="1"/>
        <v>0</v>
      </c>
      <c r="AL13" s="21">
        <f t="shared" si="2"/>
        <v>0</v>
      </c>
      <c r="AM13" s="22">
        <f t="shared" si="3"/>
        <v>0</v>
      </c>
      <c r="AN13" s="23">
        <f t="shared" si="4"/>
        <v>3</v>
      </c>
      <c r="AO13" s="17">
        <f t="shared" si="5"/>
        <v>4</v>
      </c>
      <c r="AP13" s="17">
        <f t="shared" si="6"/>
        <v>0</v>
      </c>
      <c r="AQ13" s="17">
        <f t="shared" si="7"/>
        <v>4</v>
      </c>
    </row>
    <row r="14" spans="1:43" ht="15.75" customHeight="1">
      <c r="A14" s="84"/>
      <c r="B14" s="70" t="s">
        <v>212</v>
      </c>
      <c r="C14" s="8">
        <v>1</v>
      </c>
      <c r="D14" s="14" t="s">
        <v>230</v>
      </c>
      <c r="E14" s="9">
        <v>3</v>
      </c>
      <c r="F14" s="42">
        <v>0</v>
      </c>
      <c r="G14" s="40" t="s">
        <v>230</v>
      </c>
      <c r="H14" s="43">
        <v>5</v>
      </c>
      <c r="I14" s="42"/>
      <c r="J14" s="15"/>
      <c r="K14" s="43"/>
      <c r="L14" s="42">
        <v>0</v>
      </c>
      <c r="M14" s="15" t="s">
        <v>230</v>
      </c>
      <c r="N14" s="43">
        <v>1</v>
      </c>
      <c r="O14" s="42">
        <v>0</v>
      </c>
      <c r="P14" s="40" t="s">
        <v>230</v>
      </c>
      <c r="Q14" s="43">
        <v>5</v>
      </c>
      <c r="R14" s="42"/>
      <c r="S14" s="15"/>
      <c r="T14" s="43"/>
      <c r="U14" s="8">
        <v>0</v>
      </c>
      <c r="V14" s="38" t="s">
        <v>230</v>
      </c>
      <c r="W14" s="9">
        <v>3</v>
      </c>
      <c r="X14" s="8">
        <v>0</v>
      </c>
      <c r="Y14" s="38" t="s">
        <v>230</v>
      </c>
      <c r="Z14" s="9">
        <v>3</v>
      </c>
      <c r="AA14" s="7"/>
      <c r="AB14" s="7"/>
      <c r="AC14" s="7"/>
      <c r="AD14" s="8"/>
      <c r="AE14" s="14"/>
      <c r="AF14" s="9"/>
      <c r="AG14" s="76"/>
      <c r="AH14" s="79"/>
      <c r="AI14" s="78"/>
      <c r="AJ14" s="22">
        <f t="shared" si="0"/>
        <v>0</v>
      </c>
      <c r="AK14" s="21">
        <f t="shared" si="1"/>
        <v>0</v>
      </c>
      <c r="AL14" s="21">
        <f t="shared" si="2"/>
        <v>0</v>
      </c>
      <c r="AM14" s="22">
        <f t="shared" si="3"/>
        <v>6</v>
      </c>
      <c r="AN14" s="23">
        <f t="shared" si="4"/>
        <v>0</v>
      </c>
      <c r="AO14" s="17">
        <f t="shared" si="5"/>
        <v>1</v>
      </c>
      <c r="AP14" s="17">
        <f t="shared" si="6"/>
        <v>20</v>
      </c>
      <c r="AQ14" s="17">
        <f t="shared" si="7"/>
        <v>-19</v>
      </c>
    </row>
    <row r="15" ht="15.75" customHeight="1">
      <c r="B15" s="87"/>
    </row>
    <row r="16" spans="2:43" ht="15.75" customHeight="1">
      <c r="B16" s="48" t="s">
        <v>19</v>
      </c>
      <c r="V16" s="11">
        <f>IF(U16&gt;W16,"○","")</f>
      </c>
      <c r="AJ16" s="2"/>
      <c r="AK16" s="2"/>
      <c r="AL16" s="2"/>
      <c r="AM16" s="2"/>
      <c r="AN16" s="2"/>
      <c r="AO16" s="2"/>
      <c r="AP16" s="2"/>
      <c r="AQ16" s="2"/>
    </row>
    <row r="17" spans="2:43" ht="15.75" customHeight="1">
      <c r="B17" s="72" t="s">
        <v>92</v>
      </c>
      <c r="AJ17" s="2"/>
      <c r="AK17" s="2"/>
      <c r="AL17" s="2"/>
      <c r="AM17" s="2"/>
      <c r="AN17" s="2"/>
      <c r="AO17" s="2"/>
      <c r="AP17" s="2"/>
      <c r="AQ17" s="2"/>
    </row>
    <row r="18" spans="1:43" ht="15.75" customHeight="1">
      <c r="A18" s="83" t="s">
        <v>73</v>
      </c>
      <c r="B18" s="6" t="s">
        <v>20</v>
      </c>
      <c r="C18" s="111" t="s">
        <v>51</v>
      </c>
      <c r="D18" s="111"/>
      <c r="E18" s="111"/>
      <c r="F18" s="108" t="s">
        <v>47</v>
      </c>
      <c r="G18" s="109"/>
      <c r="H18" s="110"/>
      <c r="I18" s="111" t="s">
        <v>44</v>
      </c>
      <c r="J18" s="111"/>
      <c r="K18" s="111"/>
      <c r="L18" s="108" t="s">
        <v>60</v>
      </c>
      <c r="M18" s="109"/>
      <c r="N18" s="110"/>
      <c r="O18" s="108" t="s">
        <v>86</v>
      </c>
      <c r="P18" s="109"/>
      <c r="Q18" s="110"/>
      <c r="R18" s="108" t="s">
        <v>59</v>
      </c>
      <c r="S18" s="109"/>
      <c r="T18" s="110"/>
      <c r="U18" s="108" t="s">
        <v>219</v>
      </c>
      <c r="V18" s="109"/>
      <c r="W18" s="110"/>
      <c r="X18" s="108" t="s">
        <v>58</v>
      </c>
      <c r="Y18" s="109"/>
      <c r="Z18" s="110"/>
      <c r="AA18" s="108" t="s">
        <v>45</v>
      </c>
      <c r="AB18" s="109"/>
      <c r="AC18" s="110"/>
      <c r="AD18" s="108" t="s">
        <v>221</v>
      </c>
      <c r="AE18" s="109"/>
      <c r="AF18" s="110"/>
      <c r="AJ18" s="1" t="s">
        <v>0</v>
      </c>
      <c r="AK18" s="4" t="s">
        <v>6</v>
      </c>
      <c r="AL18" s="4" t="s">
        <v>7</v>
      </c>
      <c r="AM18" s="1" t="s">
        <v>1</v>
      </c>
      <c r="AN18" s="1" t="s">
        <v>4</v>
      </c>
      <c r="AO18" s="5" t="s">
        <v>2</v>
      </c>
      <c r="AP18" s="5" t="s">
        <v>3</v>
      </c>
      <c r="AQ18" s="5" t="s">
        <v>5</v>
      </c>
    </row>
    <row r="19" spans="1:43" ht="15.75" customHeight="1">
      <c r="A19" s="84"/>
      <c r="B19" s="70" t="s">
        <v>114</v>
      </c>
      <c r="C19" s="73"/>
      <c r="D19" s="74"/>
      <c r="E19" s="75"/>
      <c r="F19" s="42"/>
      <c r="G19" s="40"/>
      <c r="H19" s="43"/>
      <c r="I19" s="10">
        <v>1</v>
      </c>
      <c r="J19" s="40" t="s">
        <v>229</v>
      </c>
      <c r="K19" s="43">
        <v>0</v>
      </c>
      <c r="L19" s="42">
        <v>0</v>
      </c>
      <c r="M19" s="15" t="s">
        <v>230</v>
      </c>
      <c r="N19" s="43">
        <v>1</v>
      </c>
      <c r="O19" s="10"/>
      <c r="P19" s="40"/>
      <c r="Q19" s="43"/>
      <c r="R19" s="42">
        <v>8</v>
      </c>
      <c r="S19" s="40" t="s">
        <v>229</v>
      </c>
      <c r="T19" s="43">
        <v>0</v>
      </c>
      <c r="U19" s="42"/>
      <c r="V19" s="10"/>
      <c r="W19" s="43"/>
      <c r="X19" s="10"/>
      <c r="Y19" s="10"/>
      <c r="Z19" s="10"/>
      <c r="AA19" s="42"/>
      <c r="AB19" s="40"/>
      <c r="AC19" s="43"/>
      <c r="AD19" s="10">
        <v>1</v>
      </c>
      <c r="AE19" s="40" t="s">
        <v>229</v>
      </c>
      <c r="AF19" s="43">
        <v>0</v>
      </c>
      <c r="AJ19" s="22">
        <f aca="true" t="shared" si="8" ref="AJ19:AJ28">COUNTIF(C19:AF19,"○")</f>
        <v>3</v>
      </c>
      <c r="AK19" s="21">
        <f aca="true" t="shared" si="9" ref="AK19:AK28">COUNTIF(C19:AF19,"△")</f>
        <v>0</v>
      </c>
      <c r="AL19" s="21">
        <f aca="true" t="shared" si="10" ref="AL19:AL28">COUNTIF(C19:AF19,"▲")</f>
        <v>0</v>
      </c>
      <c r="AM19" s="22">
        <f aca="true" t="shared" si="11" ref="AM19:AM28">COUNTIF(C19:AF19,"●")</f>
        <v>1</v>
      </c>
      <c r="AN19" s="23">
        <f>AJ19*3+AK19*2+AL19*1</f>
        <v>9</v>
      </c>
      <c r="AO19" s="17">
        <f>C19+F19+I19+L19+O19+R19+U19+X19+AA19+AD19</f>
        <v>10</v>
      </c>
      <c r="AP19" s="17">
        <f>E19+H19+K19+N19+Q19+T19+W19+Z19+AC19+AF19</f>
        <v>1</v>
      </c>
      <c r="AQ19" s="17">
        <f>AO19-AP19</f>
        <v>9</v>
      </c>
    </row>
    <row r="20" spans="1:43" ht="15.75" customHeight="1">
      <c r="A20" s="84"/>
      <c r="B20" s="70" t="s">
        <v>129</v>
      </c>
      <c r="C20" s="42"/>
      <c r="D20" s="40"/>
      <c r="E20" s="43"/>
      <c r="F20" s="73"/>
      <c r="G20" s="74"/>
      <c r="H20" s="75"/>
      <c r="I20" s="42">
        <v>0</v>
      </c>
      <c r="J20" s="40" t="s">
        <v>230</v>
      </c>
      <c r="K20" s="43">
        <v>3</v>
      </c>
      <c r="L20" s="42"/>
      <c r="M20" s="40"/>
      <c r="N20" s="43"/>
      <c r="O20" s="46"/>
      <c r="P20" s="39"/>
      <c r="Q20" s="47"/>
      <c r="R20" s="42"/>
      <c r="S20" s="40"/>
      <c r="T20" s="43"/>
      <c r="U20" s="42"/>
      <c r="V20" s="10"/>
      <c r="W20" s="43"/>
      <c r="X20" s="10"/>
      <c r="Y20" s="10"/>
      <c r="Z20" s="10"/>
      <c r="AA20" s="42"/>
      <c r="AB20" s="40"/>
      <c r="AC20" s="43"/>
      <c r="AD20" s="8">
        <v>0</v>
      </c>
      <c r="AE20" s="14" t="s">
        <v>230</v>
      </c>
      <c r="AF20" s="9">
        <v>4</v>
      </c>
      <c r="AJ20" s="22">
        <f t="shared" si="8"/>
        <v>0</v>
      </c>
      <c r="AK20" s="21">
        <f t="shared" si="9"/>
        <v>0</v>
      </c>
      <c r="AL20" s="21">
        <f t="shared" si="10"/>
        <v>0</v>
      </c>
      <c r="AM20" s="22">
        <f t="shared" si="11"/>
        <v>2</v>
      </c>
      <c r="AN20" s="23">
        <f aca="true" t="shared" si="12" ref="AN20:AN28">AJ20*3+AK20*2+AL20*1</f>
        <v>0</v>
      </c>
      <c r="AO20" s="17">
        <f aca="true" t="shared" si="13" ref="AO20:AO28">C20+F20+I20+L20+O20+R20+U20+X20+AA20+AD20</f>
        <v>0</v>
      </c>
      <c r="AP20" s="17">
        <f aca="true" t="shared" si="14" ref="AP20:AP28">E20+H20+K20+N20+Q20+T20+W20+Z20+AC20+AF20</f>
        <v>7</v>
      </c>
      <c r="AQ20" s="17">
        <f aca="true" t="shared" si="15" ref="AQ20:AQ28">AO20-AP20</f>
        <v>-7</v>
      </c>
    </row>
    <row r="21" spans="1:43" ht="15.75" customHeight="1">
      <c r="A21" s="84"/>
      <c r="B21" s="70" t="s">
        <v>140</v>
      </c>
      <c r="C21" s="42">
        <v>0</v>
      </c>
      <c r="D21" s="15" t="s">
        <v>230</v>
      </c>
      <c r="E21" s="43">
        <v>1</v>
      </c>
      <c r="F21" s="10">
        <v>3</v>
      </c>
      <c r="G21" s="40" t="s">
        <v>229</v>
      </c>
      <c r="H21" s="10">
        <v>0</v>
      </c>
      <c r="I21" s="76"/>
      <c r="J21" s="77"/>
      <c r="K21" s="78"/>
      <c r="L21" s="42"/>
      <c r="M21" s="40"/>
      <c r="N21" s="43"/>
      <c r="O21" s="10"/>
      <c r="P21" s="40"/>
      <c r="Q21" s="43"/>
      <c r="R21" s="42"/>
      <c r="S21" s="15"/>
      <c r="T21" s="43"/>
      <c r="U21" s="42"/>
      <c r="V21" s="10"/>
      <c r="W21" s="43"/>
      <c r="X21" s="10"/>
      <c r="Y21" s="10"/>
      <c r="Z21" s="10"/>
      <c r="AA21" s="42"/>
      <c r="AB21" s="15"/>
      <c r="AC21" s="43"/>
      <c r="AD21" s="42">
        <v>1</v>
      </c>
      <c r="AE21" s="40" t="s">
        <v>230</v>
      </c>
      <c r="AF21" s="43">
        <v>4</v>
      </c>
      <c r="AJ21" s="22">
        <f t="shared" si="8"/>
        <v>1</v>
      </c>
      <c r="AK21" s="21">
        <f t="shared" si="9"/>
        <v>0</v>
      </c>
      <c r="AL21" s="21">
        <f t="shared" si="10"/>
        <v>0</v>
      </c>
      <c r="AM21" s="22">
        <f t="shared" si="11"/>
        <v>2</v>
      </c>
      <c r="AN21" s="23">
        <f t="shared" si="12"/>
        <v>3</v>
      </c>
      <c r="AO21" s="17">
        <f t="shared" si="13"/>
        <v>4</v>
      </c>
      <c r="AP21" s="17">
        <f t="shared" si="14"/>
        <v>5</v>
      </c>
      <c r="AQ21" s="17">
        <f t="shared" si="15"/>
        <v>-1</v>
      </c>
    </row>
    <row r="22" spans="1:43" ht="15.75" customHeight="1">
      <c r="A22" s="84"/>
      <c r="B22" s="70" t="s">
        <v>143</v>
      </c>
      <c r="C22" s="10">
        <v>1</v>
      </c>
      <c r="D22" s="40" t="s">
        <v>229</v>
      </c>
      <c r="E22" s="43">
        <v>0</v>
      </c>
      <c r="F22" s="42"/>
      <c r="G22" s="15"/>
      <c r="H22" s="43"/>
      <c r="I22" s="42"/>
      <c r="J22" s="15"/>
      <c r="K22" s="43"/>
      <c r="L22" s="76"/>
      <c r="M22" s="77"/>
      <c r="N22" s="78"/>
      <c r="O22" s="10"/>
      <c r="P22" s="40"/>
      <c r="Q22" s="43"/>
      <c r="R22" s="42">
        <v>0</v>
      </c>
      <c r="S22" s="15" t="s">
        <v>230</v>
      </c>
      <c r="T22" s="43">
        <v>1</v>
      </c>
      <c r="U22" s="42"/>
      <c r="V22" s="10"/>
      <c r="W22" s="43"/>
      <c r="X22" s="10"/>
      <c r="Y22" s="10"/>
      <c r="Z22" s="10"/>
      <c r="AA22" s="42">
        <v>7</v>
      </c>
      <c r="AB22" s="15" t="s">
        <v>229</v>
      </c>
      <c r="AC22" s="43">
        <v>1</v>
      </c>
      <c r="AD22" s="8">
        <v>2</v>
      </c>
      <c r="AE22" s="14" t="s">
        <v>231</v>
      </c>
      <c r="AF22" s="9">
        <v>2</v>
      </c>
      <c r="AJ22" s="22">
        <f t="shared" si="8"/>
        <v>2</v>
      </c>
      <c r="AK22" s="21">
        <f t="shared" si="9"/>
        <v>1</v>
      </c>
      <c r="AL22" s="21">
        <f t="shared" si="10"/>
        <v>0</v>
      </c>
      <c r="AM22" s="22">
        <f t="shared" si="11"/>
        <v>1</v>
      </c>
      <c r="AN22" s="23">
        <f t="shared" si="12"/>
        <v>8</v>
      </c>
      <c r="AO22" s="17">
        <f t="shared" si="13"/>
        <v>10</v>
      </c>
      <c r="AP22" s="17">
        <f t="shared" si="14"/>
        <v>4</v>
      </c>
      <c r="AQ22" s="17">
        <f t="shared" si="15"/>
        <v>6</v>
      </c>
    </row>
    <row r="23" spans="1:43" ht="15.75" customHeight="1">
      <c r="A23" s="84"/>
      <c r="B23" s="70" t="s">
        <v>148</v>
      </c>
      <c r="C23" s="42"/>
      <c r="D23" s="15"/>
      <c r="E23" s="43"/>
      <c r="F23" s="8"/>
      <c r="G23" s="14"/>
      <c r="H23" s="9"/>
      <c r="I23" s="42"/>
      <c r="J23" s="15"/>
      <c r="K23" s="43"/>
      <c r="L23" s="42"/>
      <c r="M23" s="15"/>
      <c r="N23" s="43"/>
      <c r="O23" s="76"/>
      <c r="P23" s="77"/>
      <c r="Q23" s="78"/>
      <c r="R23" s="42"/>
      <c r="S23" s="40"/>
      <c r="T23" s="43"/>
      <c r="U23" s="42"/>
      <c r="V23" s="10"/>
      <c r="W23" s="43"/>
      <c r="X23" s="42"/>
      <c r="Y23" s="10"/>
      <c r="Z23" s="43"/>
      <c r="AA23" s="10"/>
      <c r="AB23" s="40"/>
      <c r="AC23" s="43"/>
      <c r="AD23" s="42"/>
      <c r="AE23" s="15"/>
      <c r="AF23" s="43"/>
      <c r="AJ23" s="22">
        <f t="shared" si="8"/>
        <v>0</v>
      </c>
      <c r="AK23" s="21">
        <f t="shared" si="9"/>
        <v>0</v>
      </c>
      <c r="AL23" s="21">
        <f t="shared" si="10"/>
        <v>0</v>
      </c>
      <c r="AM23" s="22">
        <f t="shared" si="11"/>
        <v>0</v>
      </c>
      <c r="AN23" s="23">
        <f t="shared" si="12"/>
        <v>0</v>
      </c>
      <c r="AO23" s="17">
        <f t="shared" si="13"/>
        <v>0</v>
      </c>
      <c r="AP23" s="17">
        <f t="shared" si="14"/>
        <v>0</v>
      </c>
      <c r="AQ23" s="17">
        <f t="shared" si="15"/>
        <v>0</v>
      </c>
    </row>
    <row r="24" spans="1:43" ht="15.75" customHeight="1">
      <c r="A24" s="84"/>
      <c r="B24" s="70" t="s">
        <v>156</v>
      </c>
      <c r="C24" s="42">
        <v>0</v>
      </c>
      <c r="D24" s="15" t="s">
        <v>230</v>
      </c>
      <c r="E24" s="43">
        <v>8</v>
      </c>
      <c r="F24" s="42"/>
      <c r="G24" s="40"/>
      <c r="H24" s="43"/>
      <c r="I24" s="42"/>
      <c r="J24" s="15"/>
      <c r="K24" s="43"/>
      <c r="L24" s="10">
        <v>1</v>
      </c>
      <c r="M24" s="40" t="s">
        <v>229</v>
      </c>
      <c r="N24" s="43">
        <v>0</v>
      </c>
      <c r="O24" s="42"/>
      <c r="P24" s="15"/>
      <c r="Q24" s="43"/>
      <c r="R24" s="79"/>
      <c r="S24" s="80"/>
      <c r="T24" s="78"/>
      <c r="U24" s="46">
        <v>2</v>
      </c>
      <c r="V24" s="14" t="s">
        <v>230</v>
      </c>
      <c r="W24" s="47">
        <v>3</v>
      </c>
      <c r="X24" s="46">
        <v>5</v>
      </c>
      <c r="Y24" s="39" t="s">
        <v>229</v>
      </c>
      <c r="Z24" s="47">
        <v>0</v>
      </c>
      <c r="AA24" s="10"/>
      <c r="AB24" s="40"/>
      <c r="AC24" s="43"/>
      <c r="AD24" s="42"/>
      <c r="AE24" s="40"/>
      <c r="AF24" s="43"/>
      <c r="AJ24" s="22">
        <f t="shared" si="8"/>
        <v>2</v>
      </c>
      <c r="AK24" s="21">
        <f t="shared" si="9"/>
        <v>0</v>
      </c>
      <c r="AL24" s="21">
        <f t="shared" si="10"/>
        <v>0</v>
      </c>
      <c r="AM24" s="22">
        <f t="shared" si="11"/>
        <v>2</v>
      </c>
      <c r="AN24" s="23">
        <f t="shared" si="12"/>
        <v>6</v>
      </c>
      <c r="AO24" s="17">
        <f t="shared" si="13"/>
        <v>8</v>
      </c>
      <c r="AP24" s="17">
        <f t="shared" si="14"/>
        <v>11</v>
      </c>
      <c r="AQ24" s="17">
        <f t="shared" si="15"/>
        <v>-3</v>
      </c>
    </row>
    <row r="25" spans="1:43" ht="15.75" customHeight="1">
      <c r="A25" s="84"/>
      <c r="B25" s="70" t="s">
        <v>163</v>
      </c>
      <c r="C25" s="8"/>
      <c r="D25" s="38"/>
      <c r="E25" s="9"/>
      <c r="F25" s="7"/>
      <c r="G25" s="38"/>
      <c r="H25" s="7"/>
      <c r="I25" s="42"/>
      <c r="J25" s="40"/>
      <c r="K25" s="43"/>
      <c r="L25" s="42"/>
      <c r="M25" s="40"/>
      <c r="N25" s="43"/>
      <c r="O25" s="42"/>
      <c r="P25" s="15"/>
      <c r="Q25" s="43"/>
      <c r="R25" s="42">
        <v>3</v>
      </c>
      <c r="S25" s="15" t="s">
        <v>229</v>
      </c>
      <c r="T25" s="43">
        <v>2</v>
      </c>
      <c r="U25" s="76"/>
      <c r="V25" s="79"/>
      <c r="W25" s="78"/>
      <c r="X25" s="42"/>
      <c r="Y25" s="10"/>
      <c r="Z25" s="43"/>
      <c r="AD25" s="8"/>
      <c r="AE25" s="14"/>
      <c r="AF25" s="9"/>
      <c r="AJ25" s="22">
        <f t="shared" si="8"/>
        <v>1</v>
      </c>
      <c r="AK25" s="21">
        <f t="shared" si="9"/>
        <v>0</v>
      </c>
      <c r="AL25" s="21">
        <f t="shared" si="10"/>
        <v>0</v>
      </c>
      <c r="AM25" s="22">
        <f t="shared" si="11"/>
        <v>0</v>
      </c>
      <c r="AN25" s="23">
        <f t="shared" si="12"/>
        <v>3</v>
      </c>
      <c r="AO25" s="17">
        <f t="shared" si="13"/>
        <v>3</v>
      </c>
      <c r="AP25" s="17">
        <f t="shared" si="14"/>
        <v>2</v>
      </c>
      <c r="AQ25" s="17">
        <f t="shared" si="15"/>
        <v>1</v>
      </c>
    </row>
    <row r="26" spans="1:43" ht="15.75" customHeight="1">
      <c r="A26" s="84"/>
      <c r="B26" s="70" t="s">
        <v>173</v>
      </c>
      <c r="C26" s="8"/>
      <c r="D26" s="14"/>
      <c r="E26" s="9"/>
      <c r="F26" s="42"/>
      <c r="G26" s="40"/>
      <c r="H26" s="43"/>
      <c r="I26" s="42"/>
      <c r="J26" s="15"/>
      <c r="K26" s="43"/>
      <c r="L26" s="42"/>
      <c r="M26" s="40"/>
      <c r="N26" s="43"/>
      <c r="O26" s="42"/>
      <c r="P26" s="15"/>
      <c r="Q26" s="43"/>
      <c r="R26" s="8">
        <v>0</v>
      </c>
      <c r="S26" s="14" t="s">
        <v>230</v>
      </c>
      <c r="T26" s="9">
        <v>5</v>
      </c>
      <c r="U26" s="8"/>
      <c r="V26" s="7"/>
      <c r="W26" s="9"/>
      <c r="X26" s="79"/>
      <c r="Y26" s="79"/>
      <c r="Z26" s="79"/>
      <c r="AA26" s="8"/>
      <c r="AB26" s="14"/>
      <c r="AC26" s="9"/>
      <c r="AD26" s="42"/>
      <c r="AE26" s="10"/>
      <c r="AF26" s="43"/>
      <c r="AJ26" s="22">
        <f t="shared" si="8"/>
        <v>0</v>
      </c>
      <c r="AK26" s="21">
        <f t="shared" si="9"/>
        <v>0</v>
      </c>
      <c r="AL26" s="21">
        <f t="shared" si="10"/>
        <v>0</v>
      </c>
      <c r="AM26" s="22">
        <f t="shared" si="11"/>
        <v>1</v>
      </c>
      <c r="AN26" s="23">
        <f t="shared" si="12"/>
        <v>0</v>
      </c>
      <c r="AO26" s="17">
        <f t="shared" si="13"/>
        <v>0</v>
      </c>
      <c r="AP26" s="17">
        <f t="shared" si="14"/>
        <v>5</v>
      </c>
      <c r="AQ26" s="17">
        <f t="shared" si="15"/>
        <v>-5</v>
      </c>
    </row>
    <row r="27" spans="1:43" ht="15.75" customHeight="1">
      <c r="A27" s="84"/>
      <c r="B27" s="70" t="s">
        <v>188</v>
      </c>
      <c r="C27" s="8"/>
      <c r="D27" s="14"/>
      <c r="E27" s="9"/>
      <c r="F27" s="42"/>
      <c r="G27" s="40"/>
      <c r="H27" s="43"/>
      <c r="I27" s="42"/>
      <c r="J27" s="15"/>
      <c r="K27" s="43"/>
      <c r="L27" s="42">
        <v>1</v>
      </c>
      <c r="M27" s="40" t="s">
        <v>230</v>
      </c>
      <c r="N27" s="43">
        <v>7</v>
      </c>
      <c r="O27" s="42"/>
      <c r="P27" s="15"/>
      <c r="Q27" s="43"/>
      <c r="R27" s="8"/>
      <c r="S27" s="14"/>
      <c r="T27" s="9"/>
      <c r="U27" s="8"/>
      <c r="V27" s="7"/>
      <c r="W27" s="9"/>
      <c r="X27" s="7"/>
      <c r="Y27" s="7"/>
      <c r="Z27" s="7"/>
      <c r="AA27" s="76"/>
      <c r="AB27" s="80"/>
      <c r="AC27" s="78"/>
      <c r="AD27" s="42"/>
      <c r="AE27" s="10"/>
      <c r="AF27" s="43"/>
      <c r="AJ27" s="22">
        <f t="shared" si="8"/>
        <v>0</v>
      </c>
      <c r="AK27" s="21">
        <f t="shared" si="9"/>
        <v>0</v>
      </c>
      <c r="AL27" s="21">
        <f t="shared" si="10"/>
        <v>0</v>
      </c>
      <c r="AM27" s="22">
        <f t="shared" si="11"/>
        <v>1</v>
      </c>
      <c r="AN27" s="23">
        <f t="shared" si="12"/>
        <v>0</v>
      </c>
      <c r="AO27" s="17">
        <f t="shared" si="13"/>
        <v>1</v>
      </c>
      <c r="AP27" s="17">
        <f t="shared" si="14"/>
        <v>7</v>
      </c>
      <c r="AQ27" s="17">
        <f t="shared" si="15"/>
        <v>-6</v>
      </c>
    </row>
    <row r="28" spans="1:43" ht="15.75" customHeight="1">
      <c r="A28" s="84"/>
      <c r="B28" s="70" t="s">
        <v>195</v>
      </c>
      <c r="C28" s="42">
        <v>0</v>
      </c>
      <c r="D28" s="15" t="s">
        <v>230</v>
      </c>
      <c r="E28" s="43">
        <v>1</v>
      </c>
      <c r="F28" s="42">
        <v>4</v>
      </c>
      <c r="G28" s="40" t="s">
        <v>229</v>
      </c>
      <c r="H28" s="43">
        <v>0</v>
      </c>
      <c r="I28" s="42">
        <v>4</v>
      </c>
      <c r="J28" s="15" t="s">
        <v>229</v>
      </c>
      <c r="K28" s="43">
        <v>1</v>
      </c>
      <c r="L28" s="42">
        <v>2</v>
      </c>
      <c r="M28" s="40" t="s">
        <v>232</v>
      </c>
      <c r="N28" s="43">
        <v>2</v>
      </c>
      <c r="O28" s="42"/>
      <c r="P28" s="15"/>
      <c r="Q28" s="43"/>
      <c r="R28" s="8"/>
      <c r="S28" s="14"/>
      <c r="T28" s="9"/>
      <c r="U28" s="8"/>
      <c r="V28" s="7"/>
      <c r="W28" s="9"/>
      <c r="X28" s="7"/>
      <c r="Y28" s="7"/>
      <c r="Z28" s="7"/>
      <c r="AA28" s="8"/>
      <c r="AB28" s="14"/>
      <c r="AC28" s="9"/>
      <c r="AD28" s="76"/>
      <c r="AE28" s="79"/>
      <c r="AF28" s="78"/>
      <c r="AJ28" s="22">
        <f t="shared" si="8"/>
        <v>2</v>
      </c>
      <c r="AK28" s="21">
        <f t="shared" si="9"/>
        <v>0</v>
      </c>
      <c r="AL28" s="21">
        <f t="shared" si="10"/>
        <v>1</v>
      </c>
      <c r="AM28" s="22">
        <f t="shared" si="11"/>
        <v>1</v>
      </c>
      <c r="AN28" s="23">
        <f t="shared" si="12"/>
        <v>7</v>
      </c>
      <c r="AO28" s="17">
        <f t="shared" si="13"/>
        <v>10</v>
      </c>
      <c r="AP28" s="17">
        <f t="shared" si="14"/>
        <v>4</v>
      </c>
      <c r="AQ28" s="17">
        <f t="shared" si="15"/>
        <v>6</v>
      </c>
    </row>
    <row r="29" ht="15.75" customHeight="1"/>
    <row r="30" spans="2:43" ht="15.75" customHeight="1">
      <c r="B30" s="48" t="s">
        <v>19</v>
      </c>
      <c r="V30" s="11">
        <f>IF(U30&gt;W30,"○","")</f>
      </c>
      <c r="AJ30" s="2"/>
      <c r="AK30" s="2"/>
      <c r="AL30" s="2"/>
      <c r="AM30" s="2"/>
      <c r="AN30" s="2"/>
      <c r="AO30" s="2"/>
      <c r="AP30" s="2"/>
      <c r="AQ30" s="2"/>
    </row>
    <row r="31" spans="2:43" ht="15.75" customHeight="1">
      <c r="B31" s="12" t="s">
        <v>93</v>
      </c>
      <c r="AJ31" s="2"/>
      <c r="AK31" s="2"/>
      <c r="AL31" s="2"/>
      <c r="AM31" s="2"/>
      <c r="AN31" s="2"/>
      <c r="AO31" s="2"/>
      <c r="AP31" s="2"/>
      <c r="AQ31" s="2"/>
    </row>
    <row r="32" spans="1:43" ht="15.75" customHeight="1">
      <c r="A32" s="83" t="s">
        <v>73</v>
      </c>
      <c r="B32" s="6" t="s">
        <v>20</v>
      </c>
      <c r="C32" s="111" t="s">
        <v>49</v>
      </c>
      <c r="D32" s="111"/>
      <c r="E32" s="111"/>
      <c r="F32" s="111" t="s">
        <v>89</v>
      </c>
      <c r="G32" s="111"/>
      <c r="H32" s="111"/>
      <c r="I32" s="108" t="s">
        <v>55</v>
      </c>
      <c r="J32" s="109"/>
      <c r="K32" s="110"/>
      <c r="L32" s="108" t="s">
        <v>54</v>
      </c>
      <c r="M32" s="109"/>
      <c r="N32" s="110"/>
      <c r="O32" s="108" t="s">
        <v>41</v>
      </c>
      <c r="P32" s="109"/>
      <c r="Q32" s="110"/>
      <c r="R32" s="108" t="s">
        <v>62</v>
      </c>
      <c r="S32" s="109"/>
      <c r="T32" s="110"/>
      <c r="U32" s="108" t="s">
        <v>220</v>
      </c>
      <c r="V32" s="109"/>
      <c r="W32" s="110"/>
      <c r="X32" s="108" t="s">
        <v>63</v>
      </c>
      <c r="Y32" s="109"/>
      <c r="Z32" s="110"/>
      <c r="AA32" s="108" t="s">
        <v>56</v>
      </c>
      <c r="AB32" s="109"/>
      <c r="AC32" s="110"/>
      <c r="AD32" s="108" t="s">
        <v>216</v>
      </c>
      <c r="AE32" s="109"/>
      <c r="AF32" s="110"/>
      <c r="AG32" s="112"/>
      <c r="AH32" s="112"/>
      <c r="AI32" s="112"/>
      <c r="AJ32" s="1" t="s">
        <v>0</v>
      </c>
      <c r="AK32" s="4" t="s">
        <v>6</v>
      </c>
      <c r="AL32" s="4" t="s">
        <v>7</v>
      </c>
      <c r="AM32" s="1" t="s">
        <v>1</v>
      </c>
      <c r="AN32" s="1" t="s">
        <v>4</v>
      </c>
      <c r="AO32" s="5" t="s">
        <v>2</v>
      </c>
      <c r="AP32" s="5" t="s">
        <v>3</v>
      </c>
      <c r="AQ32" s="5" t="s">
        <v>5</v>
      </c>
    </row>
    <row r="33" spans="1:43" ht="15.75" customHeight="1">
      <c r="A33" s="84"/>
      <c r="B33" s="70" t="s">
        <v>97</v>
      </c>
      <c r="C33" s="18"/>
      <c r="D33" s="19"/>
      <c r="E33" s="20"/>
      <c r="F33" s="42"/>
      <c r="G33" s="40"/>
      <c r="H33" s="43"/>
      <c r="I33" s="10">
        <v>6</v>
      </c>
      <c r="J33" s="40" t="s">
        <v>229</v>
      </c>
      <c r="K33" s="43">
        <v>0</v>
      </c>
      <c r="L33" s="42">
        <v>10</v>
      </c>
      <c r="M33" s="40" t="s">
        <v>229</v>
      </c>
      <c r="N33" s="43">
        <v>3</v>
      </c>
      <c r="O33" s="42"/>
      <c r="P33" s="40"/>
      <c r="Q33" s="43"/>
      <c r="R33" s="42">
        <v>18</v>
      </c>
      <c r="S33" s="40" t="s">
        <v>229</v>
      </c>
      <c r="T33" s="43">
        <v>0</v>
      </c>
      <c r="U33" s="42"/>
      <c r="V33" s="40"/>
      <c r="W33" s="43"/>
      <c r="X33" s="42">
        <v>6</v>
      </c>
      <c r="Y33" s="40" t="s">
        <v>229</v>
      </c>
      <c r="Z33" s="43">
        <v>0</v>
      </c>
      <c r="AA33" s="42">
        <v>7</v>
      </c>
      <c r="AB33" s="15" t="s">
        <v>229</v>
      </c>
      <c r="AC33" s="43">
        <v>1</v>
      </c>
      <c r="AD33" s="8">
        <v>3</v>
      </c>
      <c r="AE33" s="14" t="s">
        <v>229</v>
      </c>
      <c r="AF33" s="9">
        <v>0</v>
      </c>
      <c r="AG33" s="45"/>
      <c r="AH33" s="45"/>
      <c r="AI33" s="45"/>
      <c r="AJ33" s="22">
        <f>COUNTIF(C33:AI33,"○")</f>
        <v>6</v>
      </c>
      <c r="AK33" s="21">
        <f>COUNTIF(C33:AI33,"△")</f>
        <v>0</v>
      </c>
      <c r="AL33" s="21">
        <f>COUNTIF(C33:AI33,"▲")</f>
        <v>0</v>
      </c>
      <c r="AM33" s="22">
        <f>COUNTIF(C33:AI33,"●")</f>
        <v>0</v>
      </c>
      <c r="AN33" s="23">
        <f>AJ33*3+AK33*2+AL33*1</f>
        <v>18</v>
      </c>
      <c r="AO33" s="17">
        <f>C33+F33+I33+L33+O33+R33+U33+X33+AA33+AD33+AG33</f>
        <v>50</v>
      </c>
      <c r="AP33" s="17">
        <f>E33+H33+K33+N33+Q33+T33+W33+Z33+AC33+AF33+AI33</f>
        <v>4</v>
      </c>
      <c r="AQ33" s="17">
        <f>AO33-AP33</f>
        <v>46</v>
      </c>
    </row>
    <row r="34" spans="1:43" ht="15.75" customHeight="1">
      <c r="A34" s="84"/>
      <c r="B34" s="70" t="s">
        <v>107</v>
      </c>
      <c r="C34" s="10"/>
      <c r="D34" s="40"/>
      <c r="E34" s="43"/>
      <c r="F34" s="18"/>
      <c r="G34" s="19"/>
      <c r="H34" s="20"/>
      <c r="I34" s="42">
        <v>4</v>
      </c>
      <c r="J34" s="40" t="s">
        <v>232</v>
      </c>
      <c r="K34" s="43">
        <v>4</v>
      </c>
      <c r="L34" s="42"/>
      <c r="M34" s="40"/>
      <c r="N34" s="43"/>
      <c r="O34" s="42">
        <v>3</v>
      </c>
      <c r="P34" s="40" t="s">
        <v>230</v>
      </c>
      <c r="Q34" s="43">
        <v>13</v>
      </c>
      <c r="R34" s="10">
        <v>9</v>
      </c>
      <c r="S34" s="40" t="s">
        <v>229</v>
      </c>
      <c r="T34" s="10">
        <v>0</v>
      </c>
      <c r="U34" s="8"/>
      <c r="V34" s="38"/>
      <c r="W34" s="9"/>
      <c r="X34" s="8">
        <v>3</v>
      </c>
      <c r="Y34" s="38" t="s">
        <v>229</v>
      </c>
      <c r="Z34" s="9">
        <v>1</v>
      </c>
      <c r="AA34" s="7"/>
      <c r="AB34" s="7"/>
      <c r="AC34" s="7"/>
      <c r="AD34" s="42">
        <v>3</v>
      </c>
      <c r="AE34" s="40" t="s">
        <v>230</v>
      </c>
      <c r="AF34" s="43">
        <v>6</v>
      </c>
      <c r="AG34" s="45"/>
      <c r="AH34" s="44"/>
      <c r="AI34" s="45"/>
      <c r="AJ34" s="22">
        <f aca="true" t="shared" si="16" ref="AJ34:AJ42">COUNTIF(C34:AI34,"○")</f>
        <v>2</v>
      </c>
      <c r="AK34" s="21">
        <f aca="true" t="shared" si="17" ref="AK34:AK42">COUNTIF(C34:AI34,"△")</f>
        <v>0</v>
      </c>
      <c r="AL34" s="21">
        <f aca="true" t="shared" si="18" ref="AL34:AL42">COUNTIF(C34:AI34,"▲")</f>
        <v>1</v>
      </c>
      <c r="AM34" s="22">
        <f aca="true" t="shared" si="19" ref="AM34:AM42">COUNTIF(C34:AI34,"●")</f>
        <v>2</v>
      </c>
      <c r="AN34" s="23">
        <f aca="true" t="shared" si="20" ref="AN34:AN42">AJ34*3+AK34*2+AL34*1</f>
        <v>7</v>
      </c>
      <c r="AO34" s="17">
        <f aca="true" t="shared" si="21" ref="AO34:AO41">C34+F34+I34+L34+O34+R34+U34+X34+AA34+AD34+AG34</f>
        <v>22</v>
      </c>
      <c r="AP34" s="17">
        <f aca="true" t="shared" si="22" ref="AP34:AP41">E34+H34+K34+N34+Q34+T34+W34+Z34+AC34+AF34+AI34</f>
        <v>24</v>
      </c>
      <c r="AQ34" s="17">
        <f aca="true" t="shared" si="23" ref="AQ34:AQ42">AO34-AP34</f>
        <v>-2</v>
      </c>
    </row>
    <row r="35" spans="1:43" ht="15.75" customHeight="1">
      <c r="A35" s="84"/>
      <c r="B35" s="70" t="s">
        <v>118</v>
      </c>
      <c r="C35" s="42">
        <v>0</v>
      </c>
      <c r="D35" s="40" t="s">
        <v>230</v>
      </c>
      <c r="E35" s="43">
        <v>6</v>
      </c>
      <c r="F35" s="10">
        <v>4</v>
      </c>
      <c r="G35" s="40" t="s">
        <v>231</v>
      </c>
      <c r="H35" s="10">
        <v>4</v>
      </c>
      <c r="I35" s="18"/>
      <c r="J35" s="19"/>
      <c r="K35" s="20"/>
      <c r="L35" s="42">
        <v>3</v>
      </c>
      <c r="M35" s="40" t="s">
        <v>230</v>
      </c>
      <c r="N35" s="43">
        <v>4</v>
      </c>
      <c r="O35" s="42"/>
      <c r="P35" s="40"/>
      <c r="Q35" s="43"/>
      <c r="R35" s="7"/>
      <c r="S35" s="38"/>
      <c r="T35" s="7"/>
      <c r="U35" s="42"/>
      <c r="V35" s="14"/>
      <c r="W35" s="43"/>
      <c r="X35" s="42">
        <v>9</v>
      </c>
      <c r="Y35" s="40" t="s">
        <v>229</v>
      </c>
      <c r="Z35" s="43">
        <v>0</v>
      </c>
      <c r="AA35" s="10">
        <v>4</v>
      </c>
      <c r="AB35" s="40" t="s">
        <v>229</v>
      </c>
      <c r="AC35" s="10">
        <v>0</v>
      </c>
      <c r="AD35" s="81">
        <v>0</v>
      </c>
      <c r="AE35" s="71" t="s">
        <v>231</v>
      </c>
      <c r="AF35" s="82">
        <v>0</v>
      </c>
      <c r="AG35" s="69"/>
      <c r="AH35" s="69"/>
      <c r="AI35" s="69"/>
      <c r="AJ35" s="22">
        <f t="shared" si="16"/>
        <v>2</v>
      </c>
      <c r="AK35" s="21">
        <f t="shared" si="17"/>
        <v>2</v>
      </c>
      <c r="AL35" s="21">
        <f t="shared" si="18"/>
        <v>0</v>
      </c>
      <c r="AM35" s="22">
        <f t="shared" si="19"/>
        <v>2</v>
      </c>
      <c r="AN35" s="23">
        <f t="shared" si="20"/>
        <v>10</v>
      </c>
      <c r="AO35" s="17">
        <f t="shared" si="21"/>
        <v>20</v>
      </c>
      <c r="AP35" s="17">
        <f t="shared" si="22"/>
        <v>14</v>
      </c>
      <c r="AQ35" s="17">
        <f t="shared" si="23"/>
        <v>6</v>
      </c>
    </row>
    <row r="36" spans="1:43" ht="15.75" customHeight="1">
      <c r="A36" s="84"/>
      <c r="B36" s="70" t="s">
        <v>120</v>
      </c>
      <c r="C36" s="42">
        <v>3</v>
      </c>
      <c r="D36" s="40" t="s">
        <v>230</v>
      </c>
      <c r="E36" s="43">
        <v>10</v>
      </c>
      <c r="F36" s="10"/>
      <c r="G36" s="40"/>
      <c r="H36" s="10"/>
      <c r="I36" s="8">
        <v>4</v>
      </c>
      <c r="J36" s="38" t="s">
        <v>229</v>
      </c>
      <c r="K36" s="9">
        <v>3</v>
      </c>
      <c r="L36" s="18"/>
      <c r="M36" s="19"/>
      <c r="N36" s="20"/>
      <c r="O36" s="42"/>
      <c r="P36" s="15"/>
      <c r="Q36" s="43"/>
      <c r="R36" s="7">
        <v>14</v>
      </c>
      <c r="S36" s="38" t="s">
        <v>229</v>
      </c>
      <c r="T36" s="7">
        <v>0</v>
      </c>
      <c r="U36" s="46"/>
      <c r="V36" s="39"/>
      <c r="W36" s="47"/>
      <c r="X36" s="14"/>
      <c r="Y36" s="14"/>
      <c r="Z36" s="47"/>
      <c r="AA36" s="14"/>
      <c r="AB36" s="14"/>
      <c r="AC36" s="14"/>
      <c r="AD36" s="8"/>
      <c r="AE36" s="14"/>
      <c r="AF36" s="9"/>
      <c r="AG36" s="45"/>
      <c r="AH36" s="45"/>
      <c r="AI36" s="45"/>
      <c r="AJ36" s="22">
        <f t="shared" si="16"/>
        <v>2</v>
      </c>
      <c r="AK36" s="21">
        <f t="shared" si="17"/>
        <v>0</v>
      </c>
      <c r="AL36" s="21">
        <f t="shared" si="18"/>
        <v>0</v>
      </c>
      <c r="AM36" s="22">
        <f t="shared" si="19"/>
        <v>1</v>
      </c>
      <c r="AN36" s="23">
        <f t="shared" si="20"/>
        <v>6</v>
      </c>
      <c r="AO36" s="17">
        <f t="shared" si="21"/>
        <v>21</v>
      </c>
      <c r="AP36" s="17">
        <f t="shared" si="22"/>
        <v>13</v>
      </c>
      <c r="AQ36" s="17">
        <f t="shared" si="23"/>
        <v>8</v>
      </c>
    </row>
    <row r="37" spans="1:43" ht="15.75" customHeight="1">
      <c r="A37" s="84"/>
      <c r="B37" s="70" t="s">
        <v>126</v>
      </c>
      <c r="C37" s="42"/>
      <c r="D37" s="40"/>
      <c r="E37" s="43"/>
      <c r="F37" s="10">
        <v>13</v>
      </c>
      <c r="G37" s="40" t="s">
        <v>229</v>
      </c>
      <c r="H37" s="10">
        <v>3</v>
      </c>
      <c r="I37" s="42"/>
      <c r="J37" s="40"/>
      <c r="K37" s="43"/>
      <c r="L37" s="42"/>
      <c r="M37" s="15"/>
      <c r="N37" s="43"/>
      <c r="O37" s="18"/>
      <c r="P37" s="19"/>
      <c r="Q37" s="20"/>
      <c r="R37" s="10"/>
      <c r="S37" s="40"/>
      <c r="T37" s="43"/>
      <c r="U37" s="8"/>
      <c r="V37" s="14"/>
      <c r="W37" s="9"/>
      <c r="X37" s="7"/>
      <c r="Y37" s="7"/>
      <c r="Z37" s="9"/>
      <c r="AA37" s="7"/>
      <c r="AB37" s="7"/>
      <c r="AC37" s="7"/>
      <c r="AD37" s="8">
        <v>8</v>
      </c>
      <c r="AE37" s="14" t="s">
        <v>229</v>
      </c>
      <c r="AF37" s="9">
        <v>1</v>
      </c>
      <c r="AG37" s="45"/>
      <c r="AH37" s="45"/>
      <c r="AI37" s="45"/>
      <c r="AJ37" s="22">
        <f t="shared" si="16"/>
        <v>2</v>
      </c>
      <c r="AK37" s="21">
        <f t="shared" si="17"/>
        <v>0</v>
      </c>
      <c r="AL37" s="21">
        <f t="shared" si="18"/>
        <v>0</v>
      </c>
      <c r="AM37" s="22">
        <f t="shared" si="19"/>
        <v>0</v>
      </c>
      <c r="AN37" s="23">
        <f t="shared" si="20"/>
        <v>6</v>
      </c>
      <c r="AO37" s="17">
        <f t="shared" si="21"/>
        <v>21</v>
      </c>
      <c r="AP37" s="17">
        <f t="shared" si="22"/>
        <v>4</v>
      </c>
      <c r="AQ37" s="17">
        <f t="shared" si="23"/>
        <v>17</v>
      </c>
    </row>
    <row r="38" spans="1:43" ht="15.75" customHeight="1">
      <c r="A38" s="84"/>
      <c r="B38" s="70" t="s">
        <v>133</v>
      </c>
      <c r="C38" s="10">
        <v>0</v>
      </c>
      <c r="D38" s="40" t="s">
        <v>230</v>
      </c>
      <c r="E38" s="43">
        <v>18</v>
      </c>
      <c r="F38" s="42">
        <v>0</v>
      </c>
      <c r="G38" s="40" t="s">
        <v>230</v>
      </c>
      <c r="H38" s="43">
        <v>9</v>
      </c>
      <c r="I38" s="8"/>
      <c r="J38" s="14"/>
      <c r="K38" s="9"/>
      <c r="L38" s="42">
        <v>0</v>
      </c>
      <c r="M38" s="40" t="s">
        <v>230</v>
      </c>
      <c r="N38" s="43">
        <v>14</v>
      </c>
      <c r="O38" s="42"/>
      <c r="P38" s="40"/>
      <c r="Q38" s="43"/>
      <c r="R38" s="19"/>
      <c r="S38" s="19"/>
      <c r="T38" s="19"/>
      <c r="U38" s="8"/>
      <c r="V38" s="14"/>
      <c r="W38" s="9"/>
      <c r="X38" s="7">
        <v>0</v>
      </c>
      <c r="Y38" s="38" t="s">
        <v>230</v>
      </c>
      <c r="Z38" s="9">
        <v>5</v>
      </c>
      <c r="AA38" s="7"/>
      <c r="AB38" s="7"/>
      <c r="AC38" s="7"/>
      <c r="AD38" s="8">
        <v>0</v>
      </c>
      <c r="AE38" s="14" t="s">
        <v>230</v>
      </c>
      <c r="AF38" s="9">
        <v>8</v>
      </c>
      <c r="AG38" s="45"/>
      <c r="AH38" s="45"/>
      <c r="AI38" s="45"/>
      <c r="AJ38" s="22">
        <f t="shared" si="16"/>
        <v>0</v>
      </c>
      <c r="AK38" s="21">
        <f t="shared" si="17"/>
        <v>0</v>
      </c>
      <c r="AL38" s="21">
        <f t="shared" si="18"/>
        <v>0</v>
      </c>
      <c r="AM38" s="22">
        <f t="shared" si="19"/>
        <v>5</v>
      </c>
      <c r="AN38" s="23">
        <f t="shared" si="20"/>
        <v>0</v>
      </c>
      <c r="AO38" s="17">
        <f t="shared" si="21"/>
        <v>0</v>
      </c>
      <c r="AP38" s="17">
        <f t="shared" si="22"/>
        <v>54</v>
      </c>
      <c r="AQ38" s="17">
        <f t="shared" si="23"/>
        <v>-54</v>
      </c>
    </row>
    <row r="39" spans="1:43" ht="15.75" customHeight="1">
      <c r="A39" s="84"/>
      <c r="B39" s="70" t="s">
        <v>152</v>
      </c>
      <c r="C39" s="10"/>
      <c r="D39" s="40"/>
      <c r="E39" s="43"/>
      <c r="F39" s="42"/>
      <c r="G39" s="40"/>
      <c r="H39" s="43"/>
      <c r="I39" s="8"/>
      <c r="J39" s="14"/>
      <c r="K39" s="9"/>
      <c r="L39" s="42"/>
      <c r="M39" s="40"/>
      <c r="N39" s="43"/>
      <c r="O39" s="42"/>
      <c r="P39" s="40"/>
      <c r="Q39" s="43"/>
      <c r="R39" s="8"/>
      <c r="S39" s="14"/>
      <c r="T39" s="9"/>
      <c r="U39" s="18"/>
      <c r="V39" s="19"/>
      <c r="W39" s="20"/>
      <c r="X39" s="7"/>
      <c r="Y39" s="7"/>
      <c r="Z39" s="9"/>
      <c r="AA39" s="7"/>
      <c r="AB39" s="7"/>
      <c r="AC39" s="7"/>
      <c r="AD39" s="8">
        <v>3</v>
      </c>
      <c r="AE39" s="14" t="s">
        <v>229</v>
      </c>
      <c r="AF39" s="9">
        <v>2</v>
      </c>
      <c r="AG39" s="45"/>
      <c r="AH39" s="45"/>
      <c r="AI39" s="45"/>
      <c r="AJ39" s="22">
        <f t="shared" si="16"/>
        <v>1</v>
      </c>
      <c r="AK39" s="21">
        <f t="shared" si="17"/>
        <v>0</v>
      </c>
      <c r="AL39" s="21">
        <f t="shared" si="18"/>
        <v>0</v>
      </c>
      <c r="AM39" s="22">
        <f t="shared" si="19"/>
        <v>0</v>
      </c>
      <c r="AN39" s="23">
        <f t="shared" si="20"/>
        <v>3</v>
      </c>
      <c r="AO39" s="17">
        <f t="shared" si="21"/>
        <v>3</v>
      </c>
      <c r="AP39" s="17">
        <f t="shared" si="22"/>
        <v>2</v>
      </c>
      <c r="AQ39" s="17">
        <f t="shared" si="23"/>
        <v>1</v>
      </c>
    </row>
    <row r="40" spans="1:43" ht="15.75" customHeight="1">
      <c r="A40" s="84"/>
      <c r="B40" s="70" t="s">
        <v>161</v>
      </c>
      <c r="C40" s="10">
        <v>0</v>
      </c>
      <c r="D40" s="40" t="s">
        <v>230</v>
      </c>
      <c r="E40" s="43">
        <v>6</v>
      </c>
      <c r="F40" s="42">
        <v>1</v>
      </c>
      <c r="G40" s="40" t="s">
        <v>230</v>
      </c>
      <c r="H40" s="43">
        <v>3</v>
      </c>
      <c r="I40" s="42">
        <v>0</v>
      </c>
      <c r="J40" s="40" t="s">
        <v>230</v>
      </c>
      <c r="K40" s="43">
        <v>9</v>
      </c>
      <c r="L40" s="42"/>
      <c r="M40" s="40"/>
      <c r="N40" s="43"/>
      <c r="O40" s="42"/>
      <c r="P40" s="40"/>
      <c r="Q40" s="43"/>
      <c r="R40" s="8">
        <v>5</v>
      </c>
      <c r="S40" s="14" t="s">
        <v>229</v>
      </c>
      <c r="T40" s="9">
        <v>0</v>
      </c>
      <c r="U40" s="8"/>
      <c r="V40" s="14"/>
      <c r="W40" s="9"/>
      <c r="X40" s="19"/>
      <c r="Y40" s="19"/>
      <c r="Z40" s="20"/>
      <c r="AA40" s="7"/>
      <c r="AB40" s="7"/>
      <c r="AC40" s="7"/>
      <c r="AD40" s="8">
        <v>1</v>
      </c>
      <c r="AE40" s="14" t="s">
        <v>230</v>
      </c>
      <c r="AF40" s="9">
        <v>2</v>
      </c>
      <c r="AG40" s="45"/>
      <c r="AH40" s="45"/>
      <c r="AI40" s="45"/>
      <c r="AJ40" s="22">
        <f t="shared" si="16"/>
        <v>1</v>
      </c>
      <c r="AK40" s="21">
        <f t="shared" si="17"/>
        <v>0</v>
      </c>
      <c r="AL40" s="21">
        <f t="shared" si="18"/>
        <v>0</v>
      </c>
      <c r="AM40" s="22">
        <f t="shared" si="19"/>
        <v>4</v>
      </c>
      <c r="AN40" s="23">
        <f t="shared" si="20"/>
        <v>3</v>
      </c>
      <c r="AO40" s="17">
        <f t="shared" si="21"/>
        <v>7</v>
      </c>
      <c r="AP40" s="17">
        <f t="shared" si="22"/>
        <v>20</v>
      </c>
      <c r="AQ40" s="17">
        <f t="shared" si="23"/>
        <v>-13</v>
      </c>
    </row>
    <row r="41" spans="1:43" ht="15.75" customHeight="1">
      <c r="A41" s="84"/>
      <c r="B41" s="70" t="s">
        <v>191</v>
      </c>
      <c r="C41" s="42">
        <v>1</v>
      </c>
      <c r="D41" s="40" t="s">
        <v>230</v>
      </c>
      <c r="E41" s="43">
        <v>7</v>
      </c>
      <c r="F41" s="42"/>
      <c r="G41" s="40"/>
      <c r="H41" s="43"/>
      <c r="I41" s="8">
        <v>0</v>
      </c>
      <c r="J41" s="14" t="s">
        <v>230</v>
      </c>
      <c r="K41" s="9">
        <v>4</v>
      </c>
      <c r="L41" s="8"/>
      <c r="M41" s="14"/>
      <c r="N41" s="9"/>
      <c r="O41" s="8"/>
      <c r="P41" s="14"/>
      <c r="Q41" s="9"/>
      <c r="R41" s="8"/>
      <c r="S41" s="14"/>
      <c r="T41" s="9"/>
      <c r="W41" s="89"/>
      <c r="AA41" s="19"/>
      <c r="AB41" s="19"/>
      <c r="AC41" s="19"/>
      <c r="AD41" s="8"/>
      <c r="AE41" s="14"/>
      <c r="AF41" s="9"/>
      <c r="AG41" s="45"/>
      <c r="AH41" s="44"/>
      <c r="AI41" s="45"/>
      <c r="AJ41" s="22">
        <f t="shared" si="16"/>
        <v>0</v>
      </c>
      <c r="AK41" s="21">
        <f t="shared" si="17"/>
        <v>0</v>
      </c>
      <c r="AL41" s="21">
        <f t="shared" si="18"/>
        <v>0</v>
      </c>
      <c r="AM41" s="22">
        <f t="shared" si="19"/>
        <v>2</v>
      </c>
      <c r="AN41" s="23">
        <f t="shared" si="20"/>
        <v>0</v>
      </c>
      <c r="AO41" s="17">
        <f t="shared" si="21"/>
        <v>1</v>
      </c>
      <c r="AP41" s="17">
        <f t="shared" si="22"/>
        <v>11</v>
      </c>
      <c r="AQ41" s="17">
        <f t="shared" si="23"/>
        <v>-10</v>
      </c>
    </row>
    <row r="42" spans="1:43" ht="15.75" customHeight="1">
      <c r="A42" s="84"/>
      <c r="B42" s="70" t="s">
        <v>208</v>
      </c>
      <c r="C42" s="42">
        <v>0</v>
      </c>
      <c r="D42" s="40" t="s">
        <v>230</v>
      </c>
      <c r="E42" s="43">
        <v>3</v>
      </c>
      <c r="F42" s="10">
        <v>6</v>
      </c>
      <c r="G42" s="40" t="s">
        <v>229</v>
      </c>
      <c r="H42" s="10">
        <v>3</v>
      </c>
      <c r="I42" s="81">
        <v>0</v>
      </c>
      <c r="J42" s="71" t="s">
        <v>232</v>
      </c>
      <c r="K42" s="82">
        <v>0</v>
      </c>
      <c r="L42" s="8"/>
      <c r="M42" s="14"/>
      <c r="N42" s="9"/>
      <c r="O42" s="8">
        <v>1</v>
      </c>
      <c r="P42" s="14" t="s">
        <v>230</v>
      </c>
      <c r="Q42" s="9">
        <v>8</v>
      </c>
      <c r="R42" s="7">
        <v>8</v>
      </c>
      <c r="S42" s="38" t="s">
        <v>229</v>
      </c>
      <c r="T42" s="7">
        <v>0</v>
      </c>
      <c r="U42" s="46">
        <v>2</v>
      </c>
      <c r="V42" s="39" t="s">
        <v>230</v>
      </c>
      <c r="W42" s="47">
        <v>3</v>
      </c>
      <c r="X42" s="14">
        <v>2</v>
      </c>
      <c r="Y42" s="14" t="s">
        <v>229</v>
      </c>
      <c r="Z42" s="47">
        <v>1</v>
      </c>
      <c r="AA42" s="14"/>
      <c r="AB42" s="14"/>
      <c r="AC42" s="14"/>
      <c r="AD42" s="18"/>
      <c r="AE42" s="19"/>
      <c r="AF42" s="20"/>
      <c r="AG42" s="45"/>
      <c r="AH42" s="44"/>
      <c r="AI42" s="45"/>
      <c r="AJ42" s="22">
        <f t="shared" si="16"/>
        <v>3</v>
      </c>
      <c r="AK42" s="21">
        <f t="shared" si="17"/>
        <v>0</v>
      </c>
      <c r="AL42" s="21">
        <f t="shared" si="18"/>
        <v>1</v>
      </c>
      <c r="AM42" s="22">
        <f t="shared" si="19"/>
        <v>3</v>
      </c>
      <c r="AN42" s="23">
        <f t="shared" si="20"/>
        <v>10</v>
      </c>
      <c r="AO42" s="17">
        <f>C42+F42+I42+L42+O42+R42+U42+X42+AA42+AD42+AG42</f>
        <v>19</v>
      </c>
      <c r="AP42" s="17">
        <f>E42+H42+K42+N42+Q42+T42+W42+Z42+AC42+AF42+AI42</f>
        <v>18</v>
      </c>
      <c r="AQ42" s="17">
        <f t="shared" si="23"/>
        <v>1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</sheetData>
  <sheetProtection/>
  <mergeCells count="32">
    <mergeCell ref="X3:Z3"/>
    <mergeCell ref="AA3:AC3"/>
    <mergeCell ref="U18:W18"/>
    <mergeCell ref="X18:Z18"/>
    <mergeCell ref="X32:Z32"/>
    <mergeCell ref="AA32:AC32"/>
    <mergeCell ref="U32:W32"/>
    <mergeCell ref="L3:N3"/>
    <mergeCell ref="U3:W3"/>
    <mergeCell ref="F3:H3"/>
    <mergeCell ref="R3:T3"/>
    <mergeCell ref="O3:Q3"/>
    <mergeCell ref="C3:E3"/>
    <mergeCell ref="I3:K3"/>
    <mergeCell ref="AD3:AF3"/>
    <mergeCell ref="AG3:AI3"/>
    <mergeCell ref="C18:E18"/>
    <mergeCell ref="F18:H18"/>
    <mergeCell ref="I18:K18"/>
    <mergeCell ref="L18:N18"/>
    <mergeCell ref="O18:Q18"/>
    <mergeCell ref="R18:T18"/>
    <mergeCell ref="AA18:AC18"/>
    <mergeCell ref="AD18:AF18"/>
    <mergeCell ref="AD32:AF32"/>
    <mergeCell ref="AG32:AI32"/>
    <mergeCell ref="C32:E32"/>
    <mergeCell ref="F32:H32"/>
    <mergeCell ref="I32:K32"/>
    <mergeCell ref="L32:N32"/>
    <mergeCell ref="O32:Q32"/>
    <mergeCell ref="R32:T32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fitToHeight="1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0.59375" style="16" customWidth="1"/>
    <col min="2" max="2" width="18.69921875" style="0" customWidth="1"/>
    <col min="3" max="32" width="2.69921875" style="0" customWidth="1"/>
    <col min="33" max="40" width="4.3984375" style="0" customWidth="1"/>
    <col min="41" max="71" width="1.8984375" style="0" customWidth="1"/>
    <col min="72" max="72" width="2" style="0" customWidth="1"/>
    <col min="73" max="83" width="1.8984375" style="0" customWidth="1"/>
  </cols>
  <sheetData>
    <row r="1" spans="2:40" ht="15.75" customHeight="1">
      <c r="B1" s="48" t="s">
        <v>21</v>
      </c>
      <c r="AG1" s="2"/>
      <c r="AH1" s="2"/>
      <c r="AI1" s="2"/>
      <c r="AJ1" s="2"/>
      <c r="AK1" s="2"/>
      <c r="AL1" s="2"/>
      <c r="AM1" s="2"/>
      <c r="AN1" s="2"/>
    </row>
    <row r="2" spans="2:40" ht="15.75" customHeight="1">
      <c r="B2" s="13" t="s">
        <v>22</v>
      </c>
      <c r="AG2" s="2"/>
      <c r="AH2" s="2"/>
      <c r="AI2" s="2"/>
      <c r="AJ2" s="2"/>
      <c r="AK2" s="2"/>
      <c r="AL2" s="2"/>
      <c r="AM2" s="2"/>
      <c r="AN2" s="2"/>
    </row>
    <row r="3" spans="1:40" ht="15.75" customHeight="1">
      <c r="A3" s="83" t="s">
        <v>73</v>
      </c>
      <c r="B3" s="6" t="s">
        <v>20</v>
      </c>
      <c r="C3" s="111" t="s">
        <v>86</v>
      </c>
      <c r="D3" s="111"/>
      <c r="E3" s="111"/>
      <c r="F3" s="108" t="s">
        <v>88</v>
      </c>
      <c r="G3" s="109"/>
      <c r="H3" s="110"/>
      <c r="I3" s="111" t="s">
        <v>49</v>
      </c>
      <c r="J3" s="111"/>
      <c r="K3" s="111"/>
      <c r="L3" s="108" t="s">
        <v>62</v>
      </c>
      <c r="M3" s="109"/>
      <c r="N3" s="110"/>
      <c r="O3" s="108" t="s">
        <v>50</v>
      </c>
      <c r="P3" s="109"/>
      <c r="Q3" s="110"/>
      <c r="R3" s="108" t="s">
        <v>225</v>
      </c>
      <c r="S3" s="109"/>
      <c r="T3" s="110"/>
      <c r="U3" s="108" t="s">
        <v>220</v>
      </c>
      <c r="V3" s="109"/>
      <c r="W3" s="110"/>
      <c r="X3" s="108" t="s">
        <v>39</v>
      </c>
      <c r="Y3" s="109"/>
      <c r="Z3" s="110"/>
      <c r="AA3" s="108" t="s">
        <v>89</v>
      </c>
      <c r="AB3" s="109"/>
      <c r="AC3" s="110"/>
      <c r="AD3" s="108" t="s">
        <v>46</v>
      </c>
      <c r="AE3" s="109"/>
      <c r="AF3" s="110"/>
      <c r="AG3" s="1" t="s">
        <v>0</v>
      </c>
      <c r="AH3" s="4" t="s">
        <v>6</v>
      </c>
      <c r="AI3" s="4" t="s">
        <v>7</v>
      </c>
      <c r="AJ3" s="1" t="s">
        <v>1</v>
      </c>
      <c r="AK3" s="1" t="s">
        <v>4</v>
      </c>
      <c r="AL3" s="5" t="s">
        <v>2</v>
      </c>
      <c r="AM3" s="5" t="s">
        <v>3</v>
      </c>
      <c r="AN3" s="5" t="s">
        <v>5</v>
      </c>
    </row>
    <row r="4" spans="1:40" ht="15.75" customHeight="1">
      <c r="A4" s="84"/>
      <c r="B4" s="70" t="s">
        <v>149</v>
      </c>
      <c r="C4" s="73"/>
      <c r="D4" s="74"/>
      <c r="E4" s="75"/>
      <c r="F4" s="8"/>
      <c r="G4" s="14"/>
      <c r="H4" s="9"/>
      <c r="I4" s="42"/>
      <c r="J4" s="15"/>
      <c r="K4" s="43"/>
      <c r="L4" s="42"/>
      <c r="M4" s="40"/>
      <c r="N4" s="43"/>
      <c r="O4" s="42"/>
      <c r="P4" s="15"/>
      <c r="Q4" s="43"/>
      <c r="R4" s="8"/>
      <c r="S4" s="14"/>
      <c r="T4" s="9"/>
      <c r="U4" s="42"/>
      <c r="V4" s="40"/>
      <c r="W4" s="43"/>
      <c r="X4" s="42"/>
      <c r="Y4" s="40"/>
      <c r="Z4" s="43"/>
      <c r="AA4" s="10"/>
      <c r="AB4" s="10"/>
      <c r="AC4" s="10"/>
      <c r="AD4" s="42"/>
      <c r="AE4" s="15"/>
      <c r="AF4" s="43"/>
      <c r="AG4" s="22">
        <f>COUNTIF(C4:AF4,"○")</f>
        <v>0</v>
      </c>
      <c r="AH4" s="21">
        <f>COUNTIF(C4:AF4,"△")</f>
        <v>0</v>
      </c>
      <c r="AI4" s="21">
        <f>COUNTIF(C4:AF4,"▲")</f>
        <v>0</v>
      </c>
      <c r="AJ4" s="22">
        <f>COUNTIF(C4:AF4,"●")</f>
        <v>0</v>
      </c>
      <c r="AK4" s="23">
        <f>AG4*3+AH4*2+AI4*1</f>
        <v>0</v>
      </c>
      <c r="AL4" s="17">
        <f>C4+F4+I4+L4+O4+R4+U4+X4+AA4+AD4</f>
        <v>0</v>
      </c>
      <c r="AM4" s="17">
        <f>E4+H4+K4+N4+Q4+T4+W4+Z4+AC4+AF4</f>
        <v>0</v>
      </c>
      <c r="AN4" s="17">
        <f>AL4-AM4</f>
        <v>0</v>
      </c>
    </row>
    <row r="5" spans="1:40" ht="15.75" customHeight="1">
      <c r="A5" s="84"/>
      <c r="B5" s="70" t="s">
        <v>185</v>
      </c>
      <c r="C5" s="7"/>
      <c r="D5" s="38"/>
      <c r="E5" s="7"/>
      <c r="F5" s="73"/>
      <c r="G5" s="74"/>
      <c r="H5" s="75"/>
      <c r="I5" s="10">
        <v>1</v>
      </c>
      <c r="J5" s="40" t="s">
        <v>230</v>
      </c>
      <c r="K5" s="10">
        <v>2</v>
      </c>
      <c r="L5" s="8"/>
      <c r="M5" s="15"/>
      <c r="N5" s="9"/>
      <c r="O5" s="42">
        <v>1</v>
      </c>
      <c r="P5" s="14" t="s">
        <v>230</v>
      </c>
      <c r="Q5" s="43">
        <v>3</v>
      </c>
      <c r="R5" s="8"/>
      <c r="S5" s="14"/>
      <c r="T5" s="9"/>
      <c r="U5" s="42">
        <v>2</v>
      </c>
      <c r="V5" s="40" t="s">
        <v>229</v>
      </c>
      <c r="W5" s="43">
        <v>1</v>
      </c>
      <c r="X5" s="42"/>
      <c r="Y5" s="40"/>
      <c r="Z5" s="43"/>
      <c r="AA5" s="10">
        <v>3</v>
      </c>
      <c r="AB5" s="40" t="s">
        <v>229</v>
      </c>
      <c r="AC5" s="10">
        <v>1</v>
      </c>
      <c r="AD5" s="42">
        <v>1</v>
      </c>
      <c r="AE5" s="40" t="s">
        <v>230</v>
      </c>
      <c r="AF5" s="43">
        <v>2</v>
      </c>
      <c r="AG5" s="22">
        <f aca="true" t="shared" si="0" ref="AG5:AG13">COUNTIF(C5:AF5,"○")</f>
        <v>2</v>
      </c>
      <c r="AH5" s="21">
        <f aca="true" t="shared" si="1" ref="AH5:AH13">COUNTIF(C5:AF5,"△")</f>
        <v>0</v>
      </c>
      <c r="AI5" s="21">
        <f aca="true" t="shared" si="2" ref="AI5:AI13">COUNTIF(C5:AF5,"▲")</f>
        <v>0</v>
      </c>
      <c r="AJ5" s="22">
        <f aca="true" t="shared" si="3" ref="AJ5:AJ13">COUNTIF(C5:AF5,"●")</f>
        <v>3</v>
      </c>
      <c r="AK5" s="23">
        <f aca="true" t="shared" si="4" ref="AK5:AK13">AG5*3+AH5*2+AI5*1</f>
        <v>6</v>
      </c>
      <c r="AL5" s="17">
        <f aca="true" t="shared" si="5" ref="AL5:AL13">C5+F5+I5+L5+O5+R5+U5+X5+AA5+AD5</f>
        <v>8</v>
      </c>
      <c r="AM5" s="17">
        <f aca="true" t="shared" si="6" ref="AM5:AM13">E5+H5+K5+N5+Q5+T5+W5+Z5+AC5+AF5</f>
        <v>9</v>
      </c>
      <c r="AN5" s="17">
        <f aca="true" t="shared" si="7" ref="AN5:AN13">AL5-AM5</f>
        <v>-1</v>
      </c>
    </row>
    <row r="6" spans="1:40" ht="15.75" customHeight="1">
      <c r="A6" s="84"/>
      <c r="B6" s="70" t="s">
        <v>98</v>
      </c>
      <c r="C6" s="8"/>
      <c r="D6" s="15"/>
      <c r="E6" s="9"/>
      <c r="F6" s="42">
        <v>2</v>
      </c>
      <c r="G6" s="40" t="s">
        <v>229</v>
      </c>
      <c r="H6" s="43">
        <v>1</v>
      </c>
      <c r="I6" s="76"/>
      <c r="J6" s="77"/>
      <c r="K6" s="78"/>
      <c r="L6" s="42"/>
      <c r="M6" s="14"/>
      <c r="N6" s="43"/>
      <c r="O6" s="10">
        <v>0</v>
      </c>
      <c r="P6" s="40" t="s">
        <v>230</v>
      </c>
      <c r="Q6" s="10">
        <v>3</v>
      </c>
      <c r="R6" s="42"/>
      <c r="S6" s="40"/>
      <c r="T6" s="43"/>
      <c r="U6" s="42">
        <v>2</v>
      </c>
      <c r="V6" s="40" t="s">
        <v>230</v>
      </c>
      <c r="W6" s="43">
        <v>5</v>
      </c>
      <c r="X6" s="42">
        <v>3</v>
      </c>
      <c r="Y6" s="40" t="s">
        <v>229</v>
      </c>
      <c r="Z6" s="43">
        <v>0</v>
      </c>
      <c r="AA6" s="7"/>
      <c r="AB6" s="7"/>
      <c r="AC6" s="7"/>
      <c r="AD6" s="42"/>
      <c r="AE6" s="40"/>
      <c r="AF6" s="43"/>
      <c r="AG6" s="22">
        <f t="shared" si="0"/>
        <v>2</v>
      </c>
      <c r="AH6" s="21">
        <f t="shared" si="1"/>
        <v>0</v>
      </c>
      <c r="AI6" s="21">
        <f t="shared" si="2"/>
        <v>0</v>
      </c>
      <c r="AJ6" s="22">
        <f t="shared" si="3"/>
        <v>2</v>
      </c>
      <c r="AK6" s="23">
        <f t="shared" si="4"/>
        <v>6</v>
      </c>
      <c r="AL6" s="17">
        <f t="shared" si="5"/>
        <v>7</v>
      </c>
      <c r="AM6" s="17">
        <f t="shared" si="6"/>
        <v>9</v>
      </c>
      <c r="AN6" s="17">
        <f t="shared" si="7"/>
        <v>-2</v>
      </c>
    </row>
    <row r="7" spans="1:40" ht="15.75" customHeight="1">
      <c r="A7" s="84"/>
      <c r="B7" s="70" t="s">
        <v>134</v>
      </c>
      <c r="C7" s="8"/>
      <c r="D7" s="15"/>
      <c r="E7" s="9"/>
      <c r="F7" s="8"/>
      <c r="G7" s="15"/>
      <c r="H7" s="9"/>
      <c r="I7" s="8"/>
      <c r="J7" s="14"/>
      <c r="K7" s="9"/>
      <c r="L7" s="76"/>
      <c r="M7" s="77"/>
      <c r="N7" s="78"/>
      <c r="O7" s="8">
        <v>0</v>
      </c>
      <c r="P7" s="15" t="s">
        <v>230</v>
      </c>
      <c r="Q7" s="9">
        <v>14</v>
      </c>
      <c r="R7" s="42"/>
      <c r="S7" s="15"/>
      <c r="T7" s="43"/>
      <c r="U7" s="42"/>
      <c r="V7" s="15"/>
      <c r="W7" s="43"/>
      <c r="X7" s="42"/>
      <c r="Y7" s="14"/>
      <c r="Z7" s="43"/>
      <c r="AA7" s="10"/>
      <c r="AB7" s="10"/>
      <c r="AC7" s="10"/>
      <c r="AD7" s="8">
        <v>0</v>
      </c>
      <c r="AE7" s="15" t="s">
        <v>230</v>
      </c>
      <c r="AF7" s="9">
        <v>17</v>
      </c>
      <c r="AG7" s="22">
        <f t="shared" si="0"/>
        <v>0</v>
      </c>
      <c r="AH7" s="21">
        <f t="shared" si="1"/>
        <v>0</v>
      </c>
      <c r="AI7" s="21">
        <f t="shared" si="2"/>
        <v>0</v>
      </c>
      <c r="AJ7" s="22">
        <f t="shared" si="3"/>
        <v>2</v>
      </c>
      <c r="AK7" s="23">
        <f t="shared" si="4"/>
        <v>0</v>
      </c>
      <c r="AL7" s="17">
        <f t="shared" si="5"/>
        <v>0</v>
      </c>
      <c r="AM7" s="17">
        <f t="shared" si="6"/>
        <v>31</v>
      </c>
      <c r="AN7" s="17">
        <f t="shared" si="7"/>
        <v>-31</v>
      </c>
    </row>
    <row r="8" spans="1:40" ht="15.75" customHeight="1">
      <c r="A8" s="84"/>
      <c r="B8" s="70" t="s">
        <v>138</v>
      </c>
      <c r="C8" s="42"/>
      <c r="D8" s="40"/>
      <c r="E8" s="43"/>
      <c r="F8" s="8">
        <v>3</v>
      </c>
      <c r="G8" s="14" t="s">
        <v>229</v>
      </c>
      <c r="H8" s="9">
        <v>1</v>
      </c>
      <c r="I8" s="42">
        <v>3</v>
      </c>
      <c r="J8" s="40" t="s">
        <v>229</v>
      </c>
      <c r="K8" s="43">
        <v>0</v>
      </c>
      <c r="L8" s="8">
        <v>14</v>
      </c>
      <c r="M8" s="15" t="s">
        <v>229</v>
      </c>
      <c r="N8" s="9">
        <v>0</v>
      </c>
      <c r="O8" s="76"/>
      <c r="P8" s="77"/>
      <c r="Q8" s="78"/>
      <c r="R8" s="10"/>
      <c r="S8" s="40"/>
      <c r="T8" s="10"/>
      <c r="U8" s="42">
        <v>7</v>
      </c>
      <c r="V8" s="40" t="s">
        <v>229</v>
      </c>
      <c r="W8" s="43">
        <v>1</v>
      </c>
      <c r="X8" s="42"/>
      <c r="Y8" s="40"/>
      <c r="Z8" s="43"/>
      <c r="AA8" s="10">
        <v>6</v>
      </c>
      <c r="AB8" s="40" t="s">
        <v>229</v>
      </c>
      <c r="AC8" s="10">
        <v>2</v>
      </c>
      <c r="AD8" s="8"/>
      <c r="AE8" s="14"/>
      <c r="AF8" s="9"/>
      <c r="AG8" s="22">
        <f t="shared" si="0"/>
        <v>5</v>
      </c>
      <c r="AH8" s="21">
        <f t="shared" si="1"/>
        <v>0</v>
      </c>
      <c r="AI8" s="21">
        <f t="shared" si="2"/>
        <v>0</v>
      </c>
      <c r="AJ8" s="22">
        <f t="shared" si="3"/>
        <v>0</v>
      </c>
      <c r="AK8" s="23">
        <f t="shared" si="4"/>
        <v>15</v>
      </c>
      <c r="AL8" s="17">
        <f t="shared" si="5"/>
        <v>33</v>
      </c>
      <c r="AM8" s="17">
        <f t="shared" si="6"/>
        <v>4</v>
      </c>
      <c r="AN8" s="17">
        <f t="shared" si="7"/>
        <v>29</v>
      </c>
    </row>
    <row r="9" spans="1:40" ht="15.75" customHeight="1">
      <c r="A9" s="84"/>
      <c r="B9" s="70" t="s">
        <v>182</v>
      </c>
      <c r="C9" s="8"/>
      <c r="D9" s="14"/>
      <c r="E9" s="9"/>
      <c r="F9" s="42"/>
      <c r="G9" s="14"/>
      <c r="H9" s="43"/>
      <c r="I9" s="42"/>
      <c r="J9" s="15"/>
      <c r="K9" s="43"/>
      <c r="L9" s="42"/>
      <c r="M9" s="15"/>
      <c r="N9" s="43"/>
      <c r="O9" s="42"/>
      <c r="P9" s="40"/>
      <c r="Q9" s="43"/>
      <c r="R9" s="76"/>
      <c r="S9" s="77"/>
      <c r="T9" s="78"/>
      <c r="U9" s="8"/>
      <c r="V9" s="14"/>
      <c r="W9" s="9"/>
      <c r="X9" s="8"/>
      <c r="Y9" s="15"/>
      <c r="Z9" s="9"/>
      <c r="AA9" s="7"/>
      <c r="AB9" s="7"/>
      <c r="AC9" s="7"/>
      <c r="AD9" s="42"/>
      <c r="AE9" s="15"/>
      <c r="AF9" s="43"/>
      <c r="AG9" s="22">
        <f t="shared" si="0"/>
        <v>0</v>
      </c>
      <c r="AH9" s="21">
        <f t="shared" si="1"/>
        <v>0</v>
      </c>
      <c r="AI9" s="21">
        <f t="shared" si="2"/>
        <v>0</v>
      </c>
      <c r="AJ9" s="22">
        <f t="shared" si="3"/>
        <v>0</v>
      </c>
      <c r="AK9" s="23">
        <f t="shared" si="4"/>
        <v>0</v>
      </c>
      <c r="AL9" s="17">
        <f t="shared" si="5"/>
        <v>0</v>
      </c>
      <c r="AM9" s="17">
        <f t="shared" si="6"/>
        <v>0</v>
      </c>
      <c r="AN9" s="17">
        <f t="shared" si="7"/>
        <v>0</v>
      </c>
    </row>
    <row r="10" spans="1:40" ht="15.75" customHeight="1">
      <c r="A10" s="84"/>
      <c r="B10" s="70" t="s">
        <v>153</v>
      </c>
      <c r="C10" s="8"/>
      <c r="D10" s="15"/>
      <c r="E10" s="9"/>
      <c r="F10" s="10">
        <v>1</v>
      </c>
      <c r="G10" s="40" t="s">
        <v>230</v>
      </c>
      <c r="H10" s="10">
        <v>2</v>
      </c>
      <c r="I10" s="42">
        <v>5</v>
      </c>
      <c r="J10" s="40" t="s">
        <v>229</v>
      </c>
      <c r="K10" s="43">
        <v>2</v>
      </c>
      <c r="L10" s="42"/>
      <c r="M10" s="15"/>
      <c r="N10" s="43"/>
      <c r="O10" s="42">
        <v>1</v>
      </c>
      <c r="P10" s="40" t="s">
        <v>230</v>
      </c>
      <c r="Q10" s="43">
        <v>7</v>
      </c>
      <c r="R10" s="7"/>
      <c r="S10" s="38"/>
      <c r="T10" s="7"/>
      <c r="U10" s="79"/>
      <c r="V10" s="80"/>
      <c r="W10" s="78"/>
      <c r="X10" s="42"/>
      <c r="Y10" s="40"/>
      <c r="Z10" s="43"/>
      <c r="AA10" s="10">
        <v>0</v>
      </c>
      <c r="AB10" s="40" t="s">
        <v>232</v>
      </c>
      <c r="AC10" s="10">
        <v>0</v>
      </c>
      <c r="AD10" s="8">
        <v>0</v>
      </c>
      <c r="AE10" s="15" t="s">
        <v>230</v>
      </c>
      <c r="AF10" s="9">
        <v>9</v>
      </c>
      <c r="AG10" s="22">
        <f t="shared" si="0"/>
        <v>1</v>
      </c>
      <c r="AH10" s="21">
        <f t="shared" si="1"/>
        <v>0</v>
      </c>
      <c r="AI10" s="21">
        <f t="shared" si="2"/>
        <v>1</v>
      </c>
      <c r="AJ10" s="22">
        <f t="shared" si="3"/>
        <v>3</v>
      </c>
      <c r="AK10" s="23">
        <f t="shared" si="4"/>
        <v>4</v>
      </c>
      <c r="AL10" s="17">
        <f t="shared" si="5"/>
        <v>7</v>
      </c>
      <c r="AM10" s="17">
        <f t="shared" si="6"/>
        <v>20</v>
      </c>
      <c r="AN10" s="17">
        <f t="shared" si="7"/>
        <v>-13</v>
      </c>
    </row>
    <row r="11" spans="1:40" ht="15.75" customHeight="1">
      <c r="A11" s="84"/>
      <c r="B11" s="70" t="s">
        <v>104</v>
      </c>
      <c r="C11" s="42"/>
      <c r="D11" s="40"/>
      <c r="E11" s="43"/>
      <c r="F11" s="10"/>
      <c r="G11" s="40"/>
      <c r="H11" s="10"/>
      <c r="I11" s="42">
        <v>0</v>
      </c>
      <c r="J11" s="40" t="s">
        <v>230</v>
      </c>
      <c r="K11" s="43">
        <v>3</v>
      </c>
      <c r="L11" s="8"/>
      <c r="M11" s="14"/>
      <c r="N11" s="9"/>
      <c r="O11" s="10"/>
      <c r="P11" s="40"/>
      <c r="Q11" s="10"/>
      <c r="R11" s="42"/>
      <c r="S11" s="15"/>
      <c r="T11" s="43"/>
      <c r="U11" s="42"/>
      <c r="V11" s="15"/>
      <c r="W11" s="43"/>
      <c r="X11" s="76"/>
      <c r="Y11" s="80"/>
      <c r="Z11" s="78"/>
      <c r="AA11" s="10"/>
      <c r="AB11" s="10"/>
      <c r="AC11" s="10"/>
      <c r="AD11" s="8"/>
      <c r="AE11" s="14"/>
      <c r="AF11" s="9"/>
      <c r="AG11" s="22">
        <f t="shared" si="0"/>
        <v>0</v>
      </c>
      <c r="AH11" s="21">
        <f t="shared" si="1"/>
        <v>0</v>
      </c>
      <c r="AI11" s="21">
        <f t="shared" si="2"/>
        <v>0</v>
      </c>
      <c r="AJ11" s="22">
        <f t="shared" si="3"/>
        <v>1</v>
      </c>
      <c r="AK11" s="23">
        <f t="shared" si="4"/>
        <v>0</v>
      </c>
      <c r="AL11" s="17">
        <f t="shared" si="5"/>
        <v>0</v>
      </c>
      <c r="AM11" s="17">
        <f t="shared" si="6"/>
        <v>3</v>
      </c>
      <c r="AN11" s="17">
        <f t="shared" si="7"/>
        <v>-3</v>
      </c>
    </row>
    <row r="12" spans="1:40" ht="15.75" customHeight="1">
      <c r="A12" s="84"/>
      <c r="B12" s="70" t="s">
        <v>108</v>
      </c>
      <c r="C12" s="42"/>
      <c r="D12" s="40"/>
      <c r="E12" s="43"/>
      <c r="F12" s="42">
        <v>1</v>
      </c>
      <c r="G12" s="40" t="s">
        <v>230</v>
      </c>
      <c r="H12" s="43">
        <v>3</v>
      </c>
      <c r="I12" s="7"/>
      <c r="J12" s="14"/>
      <c r="K12" s="7"/>
      <c r="L12" s="8"/>
      <c r="M12" s="14"/>
      <c r="N12" s="9"/>
      <c r="O12" s="10">
        <v>2</v>
      </c>
      <c r="P12" s="40" t="s">
        <v>230</v>
      </c>
      <c r="Q12" s="10">
        <v>6</v>
      </c>
      <c r="R12" s="42"/>
      <c r="S12" s="15"/>
      <c r="T12" s="43"/>
      <c r="U12" s="42">
        <v>0</v>
      </c>
      <c r="V12" s="15" t="s">
        <v>231</v>
      </c>
      <c r="W12" s="43">
        <v>0</v>
      </c>
      <c r="X12" s="42"/>
      <c r="Y12" s="40"/>
      <c r="Z12" s="43"/>
      <c r="AA12" s="79"/>
      <c r="AB12" s="79"/>
      <c r="AC12" s="79"/>
      <c r="AD12" s="8"/>
      <c r="AE12" s="14"/>
      <c r="AF12" s="9"/>
      <c r="AG12" s="22">
        <f t="shared" si="0"/>
        <v>0</v>
      </c>
      <c r="AH12" s="21">
        <f t="shared" si="1"/>
        <v>1</v>
      </c>
      <c r="AI12" s="21">
        <f t="shared" si="2"/>
        <v>0</v>
      </c>
      <c r="AJ12" s="22">
        <f t="shared" si="3"/>
        <v>2</v>
      </c>
      <c r="AK12" s="23">
        <f t="shared" si="4"/>
        <v>2</v>
      </c>
      <c r="AL12" s="17">
        <f t="shared" si="5"/>
        <v>3</v>
      </c>
      <c r="AM12" s="17">
        <f t="shared" si="6"/>
        <v>9</v>
      </c>
      <c r="AN12" s="17">
        <f t="shared" si="7"/>
        <v>-6</v>
      </c>
    </row>
    <row r="13" spans="1:40" ht="15.75" customHeight="1">
      <c r="A13" s="84"/>
      <c r="B13" s="70" t="s">
        <v>171</v>
      </c>
      <c r="C13" s="8"/>
      <c r="D13" s="15"/>
      <c r="E13" s="9"/>
      <c r="F13" s="42">
        <v>2</v>
      </c>
      <c r="G13" s="40" t="s">
        <v>229</v>
      </c>
      <c r="H13" s="43">
        <v>1</v>
      </c>
      <c r="I13" s="10"/>
      <c r="J13" s="40"/>
      <c r="K13" s="10"/>
      <c r="L13" s="8">
        <v>17</v>
      </c>
      <c r="M13" s="15" t="s">
        <v>229</v>
      </c>
      <c r="N13" s="9">
        <v>0</v>
      </c>
      <c r="O13" s="42"/>
      <c r="P13" s="14"/>
      <c r="Q13" s="43"/>
      <c r="R13" s="8"/>
      <c r="S13" s="15"/>
      <c r="T13" s="9"/>
      <c r="U13" s="42">
        <v>9</v>
      </c>
      <c r="V13" s="40" t="s">
        <v>229</v>
      </c>
      <c r="W13" s="43">
        <v>0</v>
      </c>
      <c r="X13" s="8"/>
      <c r="Y13" s="38"/>
      <c r="Z13" s="9"/>
      <c r="AA13" s="7"/>
      <c r="AB13" s="7"/>
      <c r="AC13" s="7"/>
      <c r="AD13" s="76"/>
      <c r="AE13" s="79"/>
      <c r="AF13" s="78"/>
      <c r="AG13" s="22">
        <f t="shared" si="0"/>
        <v>3</v>
      </c>
      <c r="AH13" s="21">
        <f t="shared" si="1"/>
        <v>0</v>
      </c>
      <c r="AI13" s="21">
        <f t="shared" si="2"/>
        <v>0</v>
      </c>
      <c r="AJ13" s="22">
        <f t="shared" si="3"/>
        <v>0</v>
      </c>
      <c r="AK13" s="23">
        <f t="shared" si="4"/>
        <v>9</v>
      </c>
      <c r="AL13" s="17">
        <f t="shared" si="5"/>
        <v>28</v>
      </c>
      <c r="AM13" s="17">
        <f t="shared" si="6"/>
        <v>1</v>
      </c>
      <c r="AN13" s="17">
        <f t="shared" si="7"/>
        <v>27</v>
      </c>
    </row>
    <row r="14" ht="15.75" customHeight="1">
      <c r="B14" s="39"/>
    </row>
    <row r="15" spans="2:40" ht="15.75" customHeight="1">
      <c r="B15" s="48" t="s">
        <v>21</v>
      </c>
      <c r="V15" s="11">
        <f>IF(U15&gt;W15,"○","")</f>
      </c>
      <c r="AG15" s="2"/>
      <c r="AH15" s="2"/>
      <c r="AI15" s="2"/>
      <c r="AJ15" s="2"/>
      <c r="AK15" s="2"/>
      <c r="AL15" s="2"/>
      <c r="AM15" s="2"/>
      <c r="AN15" s="2"/>
    </row>
    <row r="16" spans="2:40" ht="15.75" customHeight="1">
      <c r="B16" s="72" t="s">
        <v>23</v>
      </c>
      <c r="AG16" s="2"/>
      <c r="AH16" s="2"/>
      <c r="AI16" s="2"/>
      <c r="AJ16" s="2"/>
      <c r="AK16" s="2"/>
      <c r="AL16" s="2"/>
      <c r="AM16" s="2"/>
      <c r="AN16" s="2"/>
    </row>
    <row r="17" spans="1:40" ht="15.75" customHeight="1">
      <c r="A17" s="83" t="s">
        <v>73</v>
      </c>
      <c r="B17" s="6" t="s">
        <v>12</v>
      </c>
      <c r="C17" s="111" t="s">
        <v>53</v>
      </c>
      <c r="D17" s="111"/>
      <c r="E17" s="111"/>
      <c r="F17" s="111" t="s">
        <v>218</v>
      </c>
      <c r="G17" s="111"/>
      <c r="H17" s="111"/>
      <c r="I17" s="108" t="s">
        <v>226</v>
      </c>
      <c r="J17" s="109"/>
      <c r="K17" s="110"/>
      <c r="L17" s="108" t="s">
        <v>222</v>
      </c>
      <c r="M17" s="109"/>
      <c r="N17" s="110"/>
      <c r="O17" s="108" t="s">
        <v>40</v>
      </c>
      <c r="P17" s="109"/>
      <c r="Q17" s="110"/>
      <c r="R17" s="108" t="s">
        <v>42</v>
      </c>
      <c r="S17" s="109"/>
      <c r="T17" s="110"/>
      <c r="U17" s="108" t="s">
        <v>47</v>
      </c>
      <c r="V17" s="109"/>
      <c r="W17" s="110"/>
      <c r="X17" s="108" t="s">
        <v>224</v>
      </c>
      <c r="Y17" s="109"/>
      <c r="Z17" s="110"/>
      <c r="AA17" s="108" t="s">
        <v>43</v>
      </c>
      <c r="AB17" s="109"/>
      <c r="AC17" s="110"/>
      <c r="AD17" s="112"/>
      <c r="AE17" s="112"/>
      <c r="AF17" s="112"/>
      <c r="AG17" s="1" t="s">
        <v>0</v>
      </c>
      <c r="AH17" s="4" t="s">
        <v>6</v>
      </c>
      <c r="AI17" s="4" t="s">
        <v>7</v>
      </c>
      <c r="AJ17" s="1" t="s">
        <v>1</v>
      </c>
      <c r="AK17" s="1" t="s">
        <v>4</v>
      </c>
      <c r="AL17" s="5" t="s">
        <v>2</v>
      </c>
      <c r="AM17" s="5" t="s">
        <v>3</v>
      </c>
      <c r="AN17" s="5" t="s">
        <v>5</v>
      </c>
    </row>
    <row r="18" spans="1:40" ht="15.75" customHeight="1">
      <c r="A18" s="84"/>
      <c r="B18" s="70" t="s">
        <v>179</v>
      </c>
      <c r="C18" s="76"/>
      <c r="D18" s="79"/>
      <c r="E18" s="78"/>
      <c r="F18" s="8"/>
      <c r="G18" s="14"/>
      <c r="H18" s="9"/>
      <c r="I18" s="8"/>
      <c r="J18" s="15"/>
      <c r="K18" s="9"/>
      <c r="L18" s="8"/>
      <c r="M18" s="14"/>
      <c r="N18" s="9"/>
      <c r="O18" s="8"/>
      <c r="P18" s="15"/>
      <c r="Q18" s="9"/>
      <c r="R18" s="8"/>
      <c r="S18" s="14"/>
      <c r="T18" s="9"/>
      <c r="U18" s="42"/>
      <c r="V18" s="40"/>
      <c r="W18" s="43"/>
      <c r="X18" s="8"/>
      <c r="Y18" s="14"/>
      <c r="Z18" s="9"/>
      <c r="AA18" s="8"/>
      <c r="AB18" s="7"/>
      <c r="AC18" s="9"/>
      <c r="AD18" s="45"/>
      <c r="AE18" s="45"/>
      <c r="AF18" s="45"/>
      <c r="AG18" s="22">
        <f aca="true" t="shared" si="8" ref="AG18:AG26">COUNTIF(C18:AF18,"○")</f>
        <v>0</v>
      </c>
      <c r="AH18" s="21">
        <f aca="true" t="shared" si="9" ref="AH18:AH26">COUNTIF(C18:AF18,"△")</f>
        <v>0</v>
      </c>
      <c r="AI18" s="21">
        <f aca="true" t="shared" si="10" ref="AI18:AI26">COUNTIF(C18:AF18,"▲")</f>
        <v>0</v>
      </c>
      <c r="AJ18" s="22">
        <f aca="true" t="shared" si="11" ref="AJ18:AJ26">COUNTIF(C18:AF18,"●")</f>
        <v>0</v>
      </c>
      <c r="AK18" s="23">
        <f aca="true" t="shared" si="12" ref="AK18:AK26">AG18*3+AH18*2+AI18*1</f>
        <v>0</v>
      </c>
      <c r="AL18" s="17">
        <f>C18+F18+I18+L18+O18+R18+U18+X18+AA18+AD18</f>
        <v>0</v>
      </c>
      <c r="AM18" s="17">
        <f>E18+H18+K18+N18+Q18+T18+W18+Z18+AC18+AF18</f>
        <v>0</v>
      </c>
      <c r="AN18" s="17">
        <f aca="true" t="shared" si="13" ref="AN18:AN26">AL18-AM18</f>
        <v>0</v>
      </c>
    </row>
    <row r="19" spans="1:40" ht="15.75" customHeight="1">
      <c r="A19" s="84"/>
      <c r="B19" s="70" t="s">
        <v>112</v>
      </c>
      <c r="C19" s="8"/>
      <c r="D19" s="14"/>
      <c r="E19" s="9"/>
      <c r="F19" s="76"/>
      <c r="G19" s="79"/>
      <c r="H19" s="78"/>
      <c r="I19" s="8"/>
      <c r="J19" s="14"/>
      <c r="K19" s="9"/>
      <c r="L19" s="8"/>
      <c r="M19" s="15"/>
      <c r="N19" s="9"/>
      <c r="O19" s="8"/>
      <c r="P19" s="14"/>
      <c r="Q19" s="9"/>
      <c r="R19" s="8"/>
      <c r="S19" s="15"/>
      <c r="T19" s="9"/>
      <c r="U19" s="42"/>
      <c r="V19" s="40"/>
      <c r="W19" s="43"/>
      <c r="X19" s="8"/>
      <c r="Y19" s="15"/>
      <c r="Z19" s="9"/>
      <c r="AA19" s="8"/>
      <c r="AB19" s="7"/>
      <c r="AC19" s="9"/>
      <c r="AD19" s="45"/>
      <c r="AE19" s="44"/>
      <c r="AF19" s="45"/>
      <c r="AG19" s="22">
        <f t="shared" si="8"/>
        <v>0</v>
      </c>
      <c r="AH19" s="21">
        <f t="shared" si="9"/>
        <v>0</v>
      </c>
      <c r="AI19" s="21">
        <f t="shared" si="10"/>
        <v>0</v>
      </c>
      <c r="AJ19" s="22">
        <f t="shared" si="11"/>
        <v>0</v>
      </c>
      <c r="AK19" s="23">
        <f t="shared" si="12"/>
        <v>0</v>
      </c>
      <c r="AL19" s="17">
        <f>C19+F19+I19+L19+O19+R19+U19+X19+AA19+AD19</f>
        <v>0</v>
      </c>
      <c r="AM19" s="17">
        <f aca="true" t="shared" si="14" ref="AM19:AM26">E19+H19+K19+N19+Q19+T19+W19+Z19+AC19+AF19</f>
        <v>0</v>
      </c>
      <c r="AN19" s="17">
        <f t="shared" si="13"/>
        <v>0</v>
      </c>
    </row>
    <row r="20" spans="1:40" ht="15.75" customHeight="1">
      <c r="A20" s="84"/>
      <c r="B20" s="70" t="s">
        <v>166</v>
      </c>
      <c r="C20" s="8"/>
      <c r="D20" s="15"/>
      <c r="E20" s="9"/>
      <c r="F20" s="46"/>
      <c r="G20" s="39"/>
      <c r="H20" s="47"/>
      <c r="I20" s="76"/>
      <c r="J20" s="79"/>
      <c r="K20" s="78"/>
      <c r="L20" s="8"/>
      <c r="M20" s="14"/>
      <c r="N20" s="9"/>
      <c r="O20" s="8"/>
      <c r="P20" s="14"/>
      <c r="Q20" s="9"/>
      <c r="R20" s="10"/>
      <c r="S20" s="40"/>
      <c r="T20" s="43"/>
      <c r="U20" s="8"/>
      <c r="V20" s="14"/>
      <c r="W20" s="9"/>
      <c r="X20" s="8"/>
      <c r="Y20" s="14"/>
      <c r="Z20" s="9"/>
      <c r="AA20" s="8"/>
      <c r="AB20" s="7"/>
      <c r="AC20" s="9"/>
      <c r="AD20" s="69"/>
      <c r="AE20" s="69"/>
      <c r="AF20" s="69"/>
      <c r="AG20" s="22">
        <f t="shared" si="8"/>
        <v>0</v>
      </c>
      <c r="AH20" s="21">
        <f t="shared" si="9"/>
        <v>0</v>
      </c>
      <c r="AI20" s="21">
        <f t="shared" si="10"/>
        <v>0</v>
      </c>
      <c r="AJ20" s="22">
        <f t="shared" si="11"/>
        <v>0</v>
      </c>
      <c r="AK20" s="23">
        <f t="shared" si="12"/>
        <v>0</v>
      </c>
      <c r="AL20" s="17">
        <f>C20+F20+I20+L20+O20+R20+U20+X20+AA20+AD20</f>
        <v>0</v>
      </c>
      <c r="AM20" s="17">
        <f t="shared" si="14"/>
        <v>0</v>
      </c>
      <c r="AN20" s="17">
        <f t="shared" si="13"/>
        <v>0</v>
      </c>
    </row>
    <row r="21" spans="1:40" ht="15.75" customHeight="1">
      <c r="A21" s="84"/>
      <c r="B21" s="70" t="s">
        <v>199</v>
      </c>
      <c r="C21" s="42"/>
      <c r="D21" s="14"/>
      <c r="E21" s="43"/>
      <c r="F21" s="8"/>
      <c r="G21" s="15"/>
      <c r="H21" s="9"/>
      <c r="I21" s="8"/>
      <c r="J21" s="15"/>
      <c r="K21" s="9"/>
      <c r="L21" s="76"/>
      <c r="M21" s="79"/>
      <c r="N21" s="78"/>
      <c r="O21" s="42"/>
      <c r="P21" s="14"/>
      <c r="Q21" s="43"/>
      <c r="R21" s="7"/>
      <c r="S21" s="40"/>
      <c r="T21" s="7"/>
      <c r="U21" s="42"/>
      <c r="V21" s="40"/>
      <c r="W21" s="43"/>
      <c r="X21" s="8"/>
      <c r="Y21" s="14"/>
      <c r="Z21" s="9"/>
      <c r="AA21" s="8"/>
      <c r="AB21" s="7"/>
      <c r="AC21" s="9"/>
      <c r="AD21" s="45"/>
      <c r="AE21" s="45"/>
      <c r="AF21" s="45"/>
      <c r="AG21" s="22">
        <f t="shared" si="8"/>
        <v>0</v>
      </c>
      <c r="AH21" s="21">
        <f t="shared" si="9"/>
        <v>0</v>
      </c>
      <c r="AI21" s="21">
        <f t="shared" si="10"/>
        <v>0</v>
      </c>
      <c r="AJ21" s="22">
        <f t="shared" si="11"/>
        <v>0</v>
      </c>
      <c r="AK21" s="23">
        <f t="shared" si="12"/>
        <v>0</v>
      </c>
      <c r="AL21" s="17">
        <f aca="true" t="shared" si="15" ref="AL21:AL26">C21+F21+I21+L21+O21+R21+U21+X21+AA21+AD21</f>
        <v>0</v>
      </c>
      <c r="AM21" s="17">
        <f t="shared" si="14"/>
        <v>0</v>
      </c>
      <c r="AN21" s="17">
        <f t="shared" si="13"/>
        <v>0</v>
      </c>
    </row>
    <row r="22" spans="1:40" ht="15.75" customHeight="1">
      <c r="A22" s="84"/>
      <c r="B22" s="70" t="s">
        <v>204</v>
      </c>
      <c r="C22" s="8"/>
      <c r="D22" s="15"/>
      <c r="E22" s="9"/>
      <c r="F22" s="46"/>
      <c r="G22" s="39"/>
      <c r="H22" s="47"/>
      <c r="I22" s="8"/>
      <c r="J22" s="15"/>
      <c r="K22" s="9"/>
      <c r="L22" s="8"/>
      <c r="M22" s="14"/>
      <c r="N22" s="9"/>
      <c r="O22" s="76"/>
      <c r="P22" s="79"/>
      <c r="Q22" s="78"/>
      <c r="R22" s="7"/>
      <c r="S22" s="38"/>
      <c r="T22" s="7"/>
      <c r="U22" s="8"/>
      <c r="V22" s="14"/>
      <c r="W22" s="9"/>
      <c r="X22" s="42"/>
      <c r="Y22" s="14"/>
      <c r="Z22" s="43"/>
      <c r="AA22" s="8"/>
      <c r="AB22" s="7"/>
      <c r="AC22" s="9"/>
      <c r="AD22" s="45"/>
      <c r="AE22" s="45"/>
      <c r="AF22" s="45"/>
      <c r="AG22" s="22">
        <f t="shared" si="8"/>
        <v>0</v>
      </c>
      <c r="AH22" s="21">
        <f t="shared" si="9"/>
        <v>0</v>
      </c>
      <c r="AI22" s="21">
        <f t="shared" si="10"/>
        <v>0</v>
      </c>
      <c r="AJ22" s="22">
        <f t="shared" si="11"/>
        <v>0</v>
      </c>
      <c r="AK22" s="23">
        <f t="shared" si="12"/>
        <v>0</v>
      </c>
      <c r="AL22" s="17">
        <f t="shared" si="15"/>
        <v>0</v>
      </c>
      <c r="AM22" s="17">
        <f t="shared" si="14"/>
        <v>0</v>
      </c>
      <c r="AN22" s="17">
        <f t="shared" si="13"/>
        <v>0</v>
      </c>
    </row>
    <row r="23" spans="1:40" ht="15.75" customHeight="1">
      <c r="A23" s="84"/>
      <c r="B23" s="70" t="s">
        <v>158</v>
      </c>
      <c r="C23" s="42"/>
      <c r="D23" s="14"/>
      <c r="E23" s="43"/>
      <c r="F23" s="8"/>
      <c r="G23" s="15"/>
      <c r="H23" s="9"/>
      <c r="I23" s="8"/>
      <c r="J23" s="15"/>
      <c r="K23" s="7"/>
      <c r="L23" s="8"/>
      <c r="M23" s="15"/>
      <c r="N23" s="9"/>
      <c r="O23" s="8"/>
      <c r="P23" s="15"/>
      <c r="Q23" s="9"/>
      <c r="R23" s="79"/>
      <c r="S23" s="79"/>
      <c r="T23" s="79"/>
      <c r="U23" s="8"/>
      <c r="V23" s="14"/>
      <c r="W23" s="9"/>
      <c r="X23" s="8"/>
      <c r="Y23" s="38"/>
      <c r="Z23" s="9"/>
      <c r="AA23" s="8">
        <v>5</v>
      </c>
      <c r="AB23" s="38" t="s">
        <v>229</v>
      </c>
      <c r="AC23" s="9">
        <v>0</v>
      </c>
      <c r="AD23" s="45"/>
      <c r="AE23" s="45"/>
      <c r="AF23" s="45"/>
      <c r="AG23" s="22">
        <f t="shared" si="8"/>
        <v>1</v>
      </c>
      <c r="AH23" s="21">
        <f t="shared" si="9"/>
        <v>0</v>
      </c>
      <c r="AI23" s="21">
        <f t="shared" si="10"/>
        <v>0</v>
      </c>
      <c r="AJ23" s="22">
        <f t="shared" si="11"/>
        <v>0</v>
      </c>
      <c r="AK23" s="23">
        <f t="shared" si="12"/>
        <v>3</v>
      </c>
      <c r="AL23" s="17">
        <f t="shared" si="15"/>
        <v>5</v>
      </c>
      <c r="AM23" s="17">
        <f t="shared" si="14"/>
        <v>0</v>
      </c>
      <c r="AN23" s="17">
        <f t="shared" si="13"/>
        <v>5</v>
      </c>
    </row>
    <row r="24" spans="1:40" ht="15.75" customHeight="1">
      <c r="A24" s="84"/>
      <c r="B24" s="70" t="s">
        <v>130</v>
      </c>
      <c r="C24" s="8"/>
      <c r="D24" s="15"/>
      <c r="E24" s="9"/>
      <c r="F24" s="8"/>
      <c r="G24" s="15"/>
      <c r="H24" s="9"/>
      <c r="I24" s="42"/>
      <c r="J24" s="14"/>
      <c r="K24" s="43"/>
      <c r="L24" s="10"/>
      <c r="M24" s="40"/>
      <c r="N24" s="10"/>
      <c r="O24" s="42"/>
      <c r="P24" s="14"/>
      <c r="Q24" s="43"/>
      <c r="R24" s="8"/>
      <c r="S24" s="14"/>
      <c r="T24" s="9"/>
      <c r="U24" s="76"/>
      <c r="V24" s="79"/>
      <c r="W24" s="78"/>
      <c r="X24" s="8"/>
      <c r="Y24" s="14"/>
      <c r="Z24" s="9"/>
      <c r="AA24" s="8"/>
      <c r="AB24" s="7"/>
      <c r="AC24" s="9"/>
      <c r="AD24" s="45"/>
      <c r="AE24" s="44"/>
      <c r="AF24" s="45"/>
      <c r="AG24" s="22">
        <f t="shared" si="8"/>
        <v>0</v>
      </c>
      <c r="AH24" s="21">
        <f t="shared" si="9"/>
        <v>0</v>
      </c>
      <c r="AI24" s="21">
        <f t="shared" si="10"/>
        <v>0</v>
      </c>
      <c r="AJ24" s="22">
        <f t="shared" si="11"/>
        <v>0</v>
      </c>
      <c r="AK24" s="23">
        <f t="shared" si="12"/>
        <v>0</v>
      </c>
      <c r="AL24" s="17">
        <f t="shared" si="15"/>
        <v>0</v>
      </c>
      <c r="AM24" s="17">
        <f t="shared" si="14"/>
        <v>0</v>
      </c>
      <c r="AN24" s="17">
        <f t="shared" si="13"/>
        <v>0</v>
      </c>
    </row>
    <row r="25" spans="1:40" ht="15.75" customHeight="1">
      <c r="A25" s="84"/>
      <c r="B25" s="70" t="s">
        <v>175</v>
      </c>
      <c r="C25" s="8"/>
      <c r="D25" s="15"/>
      <c r="E25" s="9"/>
      <c r="F25" s="8"/>
      <c r="G25" s="15"/>
      <c r="H25" s="9"/>
      <c r="I25" s="42"/>
      <c r="J25" s="14"/>
      <c r="K25" s="43"/>
      <c r="L25" s="10"/>
      <c r="M25" s="40"/>
      <c r="N25" s="10"/>
      <c r="O25" s="42"/>
      <c r="P25" s="14"/>
      <c r="Q25" s="43"/>
      <c r="R25" s="8"/>
      <c r="S25" s="14"/>
      <c r="T25" s="9"/>
      <c r="U25" s="42"/>
      <c r="V25" s="10"/>
      <c r="W25" s="43"/>
      <c r="X25" s="76"/>
      <c r="Y25" s="79"/>
      <c r="Z25" s="78"/>
      <c r="AA25" s="8">
        <v>2</v>
      </c>
      <c r="AB25" s="38" t="s">
        <v>229</v>
      </c>
      <c r="AC25" s="9">
        <v>0</v>
      </c>
      <c r="AD25" s="45"/>
      <c r="AE25" s="44"/>
      <c r="AF25" s="45"/>
      <c r="AG25" s="22">
        <f t="shared" si="8"/>
        <v>1</v>
      </c>
      <c r="AH25" s="21">
        <f t="shared" si="9"/>
        <v>0</v>
      </c>
      <c r="AI25" s="21">
        <f t="shared" si="10"/>
        <v>0</v>
      </c>
      <c r="AJ25" s="22">
        <f t="shared" si="11"/>
        <v>0</v>
      </c>
      <c r="AK25" s="23">
        <f t="shared" si="12"/>
        <v>3</v>
      </c>
      <c r="AL25" s="17">
        <f t="shared" si="15"/>
        <v>2</v>
      </c>
      <c r="AM25" s="17">
        <f t="shared" si="14"/>
        <v>0</v>
      </c>
      <c r="AN25" s="17">
        <f t="shared" si="13"/>
        <v>2</v>
      </c>
    </row>
    <row r="26" spans="1:40" ht="15.75" customHeight="1">
      <c r="A26" s="84"/>
      <c r="B26" s="70" t="s">
        <v>213</v>
      </c>
      <c r="C26" s="8"/>
      <c r="D26" s="14"/>
      <c r="E26" s="9"/>
      <c r="F26" s="8"/>
      <c r="G26" s="15"/>
      <c r="H26" s="9"/>
      <c r="I26" s="8"/>
      <c r="J26" s="15"/>
      <c r="K26" s="9"/>
      <c r="L26" s="8"/>
      <c r="M26" s="14"/>
      <c r="N26" s="9"/>
      <c r="O26" s="8"/>
      <c r="P26" s="14"/>
      <c r="Q26" s="9"/>
      <c r="R26" s="8">
        <v>0</v>
      </c>
      <c r="S26" s="14" t="s">
        <v>230</v>
      </c>
      <c r="T26" s="9">
        <v>5</v>
      </c>
      <c r="U26" s="46"/>
      <c r="V26" s="39"/>
      <c r="W26" s="47"/>
      <c r="X26" s="42">
        <v>0</v>
      </c>
      <c r="Y26" s="40" t="s">
        <v>230</v>
      </c>
      <c r="Z26" s="43">
        <v>2</v>
      </c>
      <c r="AA26" s="76"/>
      <c r="AB26" s="79"/>
      <c r="AC26" s="78"/>
      <c r="AD26" s="45"/>
      <c r="AE26" s="44"/>
      <c r="AF26" s="45"/>
      <c r="AG26" s="22">
        <f t="shared" si="8"/>
        <v>0</v>
      </c>
      <c r="AH26" s="21">
        <f t="shared" si="9"/>
        <v>0</v>
      </c>
      <c r="AI26" s="21">
        <f t="shared" si="10"/>
        <v>0</v>
      </c>
      <c r="AJ26" s="22">
        <f t="shared" si="11"/>
        <v>2</v>
      </c>
      <c r="AK26" s="23">
        <f t="shared" si="12"/>
        <v>0</v>
      </c>
      <c r="AL26" s="17">
        <f t="shared" si="15"/>
        <v>0</v>
      </c>
      <c r="AM26" s="17">
        <f t="shared" si="14"/>
        <v>7</v>
      </c>
      <c r="AN26" s="17">
        <f t="shared" si="13"/>
        <v>-7</v>
      </c>
    </row>
    <row r="27" ht="15.75" customHeight="1"/>
    <row r="28" spans="2:40" ht="15.75" customHeight="1">
      <c r="B28" s="48" t="s">
        <v>21</v>
      </c>
      <c r="V28" s="11">
        <f>IF(U28&gt;W28,"○","")</f>
      </c>
      <c r="AG28" s="2"/>
      <c r="AH28" s="2"/>
      <c r="AI28" s="2"/>
      <c r="AJ28" s="2"/>
      <c r="AK28" s="2"/>
      <c r="AL28" s="2"/>
      <c r="AM28" s="2"/>
      <c r="AN28" s="2"/>
    </row>
    <row r="29" spans="2:40" ht="15.75" customHeight="1">
      <c r="B29" s="12" t="s">
        <v>24</v>
      </c>
      <c r="AG29" s="2"/>
      <c r="AH29" s="2"/>
      <c r="AI29" s="2"/>
      <c r="AJ29" s="2"/>
      <c r="AK29" s="2"/>
      <c r="AL29" s="2"/>
      <c r="AM29" s="2"/>
      <c r="AN29" s="2"/>
    </row>
    <row r="30" spans="1:40" ht="15.75" customHeight="1">
      <c r="A30" s="83" t="s">
        <v>73</v>
      </c>
      <c r="B30" s="6" t="s">
        <v>12</v>
      </c>
      <c r="C30" s="113" t="s">
        <v>227</v>
      </c>
      <c r="D30" s="113"/>
      <c r="E30" s="113"/>
      <c r="F30" s="111" t="s">
        <v>221</v>
      </c>
      <c r="G30" s="111"/>
      <c r="H30" s="111"/>
      <c r="I30" s="108" t="s">
        <v>45</v>
      </c>
      <c r="J30" s="109"/>
      <c r="K30" s="110"/>
      <c r="L30" s="108" t="s">
        <v>59</v>
      </c>
      <c r="M30" s="109"/>
      <c r="N30" s="110"/>
      <c r="O30" s="108" t="s">
        <v>60</v>
      </c>
      <c r="P30" s="109"/>
      <c r="Q30" s="110"/>
      <c r="R30" s="108" t="s">
        <v>85</v>
      </c>
      <c r="S30" s="109"/>
      <c r="T30" s="110"/>
      <c r="U30" s="108" t="s">
        <v>228</v>
      </c>
      <c r="V30" s="109"/>
      <c r="W30" s="110"/>
      <c r="X30" s="108" t="s">
        <v>216</v>
      </c>
      <c r="Y30" s="109"/>
      <c r="Z30" s="110"/>
      <c r="AA30" s="108" t="s">
        <v>219</v>
      </c>
      <c r="AB30" s="109"/>
      <c r="AC30" s="110"/>
      <c r="AD30" s="112"/>
      <c r="AE30" s="112"/>
      <c r="AF30" s="112"/>
      <c r="AG30" s="1" t="s">
        <v>0</v>
      </c>
      <c r="AH30" s="4" t="s">
        <v>6</v>
      </c>
      <c r="AI30" s="4" t="s">
        <v>7</v>
      </c>
      <c r="AJ30" s="1" t="s">
        <v>1</v>
      </c>
      <c r="AK30" s="1" t="s">
        <v>4</v>
      </c>
      <c r="AL30" s="5" t="s">
        <v>2</v>
      </c>
      <c r="AM30" s="5" t="s">
        <v>3</v>
      </c>
      <c r="AN30" s="5" t="s">
        <v>5</v>
      </c>
    </row>
    <row r="31" spans="1:40" ht="15.75" customHeight="1">
      <c r="A31" s="84"/>
      <c r="B31" s="70" t="s">
        <v>205</v>
      </c>
      <c r="C31" s="18"/>
      <c r="D31" s="19"/>
      <c r="E31" s="20"/>
      <c r="F31" s="8"/>
      <c r="G31" s="14"/>
      <c r="H31" s="9"/>
      <c r="I31" s="10"/>
      <c r="J31" s="40"/>
      <c r="K31" s="43"/>
      <c r="L31" s="42"/>
      <c r="M31" s="40"/>
      <c r="N31" s="43"/>
      <c r="O31" s="42">
        <v>0</v>
      </c>
      <c r="P31" s="40" t="s">
        <v>230</v>
      </c>
      <c r="Q31" s="43">
        <v>4</v>
      </c>
      <c r="R31" s="7">
        <v>6</v>
      </c>
      <c r="S31" s="38" t="s">
        <v>229</v>
      </c>
      <c r="T31" s="7">
        <v>0</v>
      </c>
      <c r="U31" s="8"/>
      <c r="V31" s="14"/>
      <c r="W31" s="9"/>
      <c r="X31" s="42"/>
      <c r="Y31" s="40"/>
      <c r="Z31" s="43"/>
      <c r="AA31" s="42"/>
      <c r="AB31" s="10"/>
      <c r="AC31" s="43"/>
      <c r="AD31" s="45"/>
      <c r="AE31" s="45"/>
      <c r="AF31" s="45"/>
      <c r="AG31" s="22">
        <f aca="true" t="shared" si="16" ref="AG31:AG39">COUNTIF(C31:AF31,"○")</f>
        <v>1</v>
      </c>
      <c r="AH31" s="21">
        <f aca="true" t="shared" si="17" ref="AH31:AH39">COUNTIF(C31:AF31,"△")</f>
        <v>0</v>
      </c>
      <c r="AI31" s="21">
        <f aca="true" t="shared" si="18" ref="AI31:AI39">COUNTIF(C31:AF31,"▲")</f>
        <v>0</v>
      </c>
      <c r="AJ31" s="22">
        <f aca="true" t="shared" si="19" ref="AJ31:AJ39">COUNTIF(C31:AF31,"●")</f>
        <v>1</v>
      </c>
      <c r="AK31" s="23">
        <f aca="true" t="shared" si="20" ref="AK31:AK39">AG31*3+AH31*2+AI31*1</f>
        <v>3</v>
      </c>
      <c r="AL31" s="17">
        <f aca="true" t="shared" si="21" ref="AL31:AL39">C31+F31+I31+L31+O31+R31+U31+X31+AA31+AD31</f>
        <v>6</v>
      </c>
      <c r="AM31" s="17">
        <f aca="true" t="shared" si="22" ref="AM31:AM37">E31+H31+K31+N31+Q31+T31+W31+Z31+AC31+AF31</f>
        <v>4</v>
      </c>
      <c r="AN31" s="17">
        <f aca="true" t="shared" si="23" ref="AN31:AN39">AL31-AM31</f>
        <v>2</v>
      </c>
    </row>
    <row r="32" spans="1:40" ht="15.75" customHeight="1">
      <c r="A32" s="84"/>
      <c r="B32" s="70" t="s">
        <v>196</v>
      </c>
      <c r="C32" s="8"/>
      <c r="D32" s="14"/>
      <c r="E32" s="9"/>
      <c r="F32" s="18"/>
      <c r="G32" s="19"/>
      <c r="H32" s="20"/>
      <c r="I32" s="10"/>
      <c r="J32" s="40"/>
      <c r="K32" s="43"/>
      <c r="L32" s="10">
        <v>6</v>
      </c>
      <c r="M32" s="40" t="s">
        <v>229</v>
      </c>
      <c r="N32" s="10">
        <v>1</v>
      </c>
      <c r="O32" s="42"/>
      <c r="P32" s="40"/>
      <c r="Q32" s="43"/>
      <c r="R32" s="42">
        <v>4</v>
      </c>
      <c r="S32" s="40" t="s">
        <v>229</v>
      </c>
      <c r="T32" s="43">
        <v>0</v>
      </c>
      <c r="U32" s="8">
        <v>1</v>
      </c>
      <c r="V32" s="14" t="s">
        <v>229</v>
      </c>
      <c r="W32" s="9">
        <v>0</v>
      </c>
      <c r="X32" s="42"/>
      <c r="Y32" s="40"/>
      <c r="Z32" s="43"/>
      <c r="AA32" s="42"/>
      <c r="AB32" s="10"/>
      <c r="AC32" s="43"/>
      <c r="AD32" s="45"/>
      <c r="AE32" s="44"/>
      <c r="AF32" s="45"/>
      <c r="AG32" s="22">
        <f t="shared" si="16"/>
        <v>3</v>
      </c>
      <c r="AH32" s="21">
        <f t="shared" si="17"/>
        <v>0</v>
      </c>
      <c r="AI32" s="21">
        <f t="shared" si="18"/>
        <v>0</v>
      </c>
      <c r="AJ32" s="22">
        <f t="shared" si="19"/>
        <v>0</v>
      </c>
      <c r="AK32" s="23">
        <f t="shared" si="20"/>
        <v>9</v>
      </c>
      <c r="AL32" s="17">
        <f t="shared" si="21"/>
        <v>11</v>
      </c>
      <c r="AM32" s="17">
        <f t="shared" si="22"/>
        <v>1</v>
      </c>
      <c r="AN32" s="17">
        <f t="shared" si="23"/>
        <v>10</v>
      </c>
    </row>
    <row r="33" spans="1:40" ht="15.75" customHeight="1">
      <c r="A33" s="84"/>
      <c r="B33" s="70" t="s">
        <v>189</v>
      </c>
      <c r="C33" s="8"/>
      <c r="D33" s="15"/>
      <c r="E33" s="7"/>
      <c r="F33" s="8"/>
      <c r="G33" s="15"/>
      <c r="H33" s="7"/>
      <c r="I33" s="18"/>
      <c r="J33" s="19"/>
      <c r="K33" s="20"/>
      <c r="L33" s="8"/>
      <c r="M33" s="14"/>
      <c r="N33" s="9"/>
      <c r="O33" s="8"/>
      <c r="P33" s="15"/>
      <c r="Q33" s="9"/>
      <c r="R33" s="8"/>
      <c r="S33" s="15"/>
      <c r="T33" s="7"/>
      <c r="U33" s="42"/>
      <c r="V33" s="40"/>
      <c r="W33" s="43"/>
      <c r="X33" s="8"/>
      <c r="Y33" s="15"/>
      <c r="Z33" s="9"/>
      <c r="AA33" s="42"/>
      <c r="AB33" s="10"/>
      <c r="AC33" s="43"/>
      <c r="AD33" s="69"/>
      <c r="AE33" s="69"/>
      <c r="AF33" s="69"/>
      <c r="AG33" s="22">
        <f t="shared" si="16"/>
        <v>0</v>
      </c>
      <c r="AH33" s="21">
        <f t="shared" si="17"/>
        <v>0</v>
      </c>
      <c r="AI33" s="21">
        <f t="shared" si="18"/>
        <v>0</v>
      </c>
      <c r="AJ33" s="22">
        <f t="shared" si="19"/>
        <v>0</v>
      </c>
      <c r="AK33" s="23">
        <f t="shared" si="20"/>
        <v>0</v>
      </c>
      <c r="AL33" s="17">
        <f t="shared" si="21"/>
        <v>0</v>
      </c>
      <c r="AM33" s="17">
        <f t="shared" si="22"/>
        <v>0</v>
      </c>
      <c r="AN33" s="17">
        <f t="shared" si="23"/>
        <v>0</v>
      </c>
    </row>
    <row r="34" spans="1:40" ht="15.75" customHeight="1">
      <c r="A34" s="84"/>
      <c r="B34" s="70" t="s">
        <v>157</v>
      </c>
      <c r="C34" s="8"/>
      <c r="D34" s="15"/>
      <c r="E34" s="9"/>
      <c r="F34" s="10">
        <v>1</v>
      </c>
      <c r="G34" s="40" t="s">
        <v>230</v>
      </c>
      <c r="H34" s="10">
        <v>6</v>
      </c>
      <c r="I34" s="46"/>
      <c r="J34" s="39"/>
      <c r="K34" s="47"/>
      <c r="L34" s="18"/>
      <c r="M34" s="19"/>
      <c r="N34" s="20"/>
      <c r="O34" s="42"/>
      <c r="P34" s="40"/>
      <c r="Q34" s="43"/>
      <c r="R34" s="7">
        <v>3</v>
      </c>
      <c r="S34" s="38" t="s">
        <v>229</v>
      </c>
      <c r="T34" s="7">
        <v>0</v>
      </c>
      <c r="U34" s="42">
        <v>0</v>
      </c>
      <c r="V34" s="40" t="s">
        <v>230</v>
      </c>
      <c r="W34" s="43">
        <v>4</v>
      </c>
      <c r="X34" s="42"/>
      <c r="Y34" s="40"/>
      <c r="Z34" s="43"/>
      <c r="AA34" s="42"/>
      <c r="AB34" s="10"/>
      <c r="AC34" s="43"/>
      <c r="AD34" s="45"/>
      <c r="AE34" s="45"/>
      <c r="AF34" s="45"/>
      <c r="AG34" s="22">
        <f t="shared" si="16"/>
        <v>1</v>
      </c>
      <c r="AH34" s="21">
        <f t="shared" si="17"/>
        <v>0</v>
      </c>
      <c r="AI34" s="21">
        <f t="shared" si="18"/>
        <v>0</v>
      </c>
      <c r="AJ34" s="22">
        <f t="shared" si="19"/>
        <v>2</v>
      </c>
      <c r="AK34" s="23">
        <f t="shared" si="20"/>
        <v>3</v>
      </c>
      <c r="AL34" s="17">
        <f t="shared" si="21"/>
        <v>4</v>
      </c>
      <c r="AM34" s="17">
        <f t="shared" si="22"/>
        <v>10</v>
      </c>
      <c r="AN34" s="17">
        <f t="shared" si="23"/>
        <v>-6</v>
      </c>
    </row>
    <row r="35" spans="1:40" ht="15.75" customHeight="1">
      <c r="A35" s="84"/>
      <c r="B35" s="70" t="s">
        <v>144</v>
      </c>
      <c r="C35" s="8">
        <v>4</v>
      </c>
      <c r="D35" s="15" t="s">
        <v>229</v>
      </c>
      <c r="E35" s="9">
        <v>0</v>
      </c>
      <c r="F35" s="10"/>
      <c r="G35" s="40"/>
      <c r="H35" s="10"/>
      <c r="I35" s="8"/>
      <c r="J35" s="14"/>
      <c r="K35" s="9"/>
      <c r="L35" s="10"/>
      <c r="M35" s="40"/>
      <c r="N35" s="10"/>
      <c r="O35" s="18"/>
      <c r="P35" s="19"/>
      <c r="Q35" s="20"/>
      <c r="R35" s="7"/>
      <c r="S35" s="38"/>
      <c r="T35" s="7"/>
      <c r="U35" s="8">
        <v>8</v>
      </c>
      <c r="V35" s="14" t="s">
        <v>229</v>
      </c>
      <c r="W35" s="9">
        <v>0</v>
      </c>
      <c r="X35" s="8"/>
      <c r="Y35" s="14"/>
      <c r="Z35" s="9"/>
      <c r="AA35" s="42"/>
      <c r="AB35" s="10"/>
      <c r="AC35" s="43"/>
      <c r="AD35" s="45"/>
      <c r="AE35" s="45"/>
      <c r="AF35" s="45"/>
      <c r="AG35" s="22">
        <f t="shared" si="16"/>
        <v>2</v>
      </c>
      <c r="AH35" s="21">
        <f t="shared" si="17"/>
        <v>0</v>
      </c>
      <c r="AI35" s="21">
        <f t="shared" si="18"/>
        <v>0</v>
      </c>
      <c r="AJ35" s="22">
        <f t="shared" si="19"/>
        <v>0</v>
      </c>
      <c r="AK35" s="23">
        <f t="shared" si="20"/>
        <v>6</v>
      </c>
      <c r="AL35" s="17">
        <f t="shared" si="21"/>
        <v>12</v>
      </c>
      <c r="AM35" s="17">
        <f t="shared" si="22"/>
        <v>0</v>
      </c>
      <c r="AN35" s="17">
        <f t="shared" si="23"/>
        <v>12</v>
      </c>
    </row>
    <row r="36" spans="1:40" ht="15.75" customHeight="1">
      <c r="A36" s="84"/>
      <c r="B36" s="70" t="s">
        <v>123</v>
      </c>
      <c r="C36" s="10">
        <v>0</v>
      </c>
      <c r="D36" s="40" t="s">
        <v>230</v>
      </c>
      <c r="E36" s="10">
        <v>6</v>
      </c>
      <c r="F36" s="42">
        <v>0</v>
      </c>
      <c r="G36" s="40" t="s">
        <v>230</v>
      </c>
      <c r="H36" s="43">
        <v>4</v>
      </c>
      <c r="I36" s="10"/>
      <c r="J36" s="40"/>
      <c r="K36" s="43"/>
      <c r="L36" s="8">
        <v>0</v>
      </c>
      <c r="M36" s="14" t="s">
        <v>230</v>
      </c>
      <c r="N36" s="9">
        <v>3</v>
      </c>
      <c r="O36" s="8"/>
      <c r="P36" s="14"/>
      <c r="Q36" s="9"/>
      <c r="R36" s="19"/>
      <c r="S36" s="19"/>
      <c r="T36" s="19"/>
      <c r="U36" s="8">
        <v>0</v>
      </c>
      <c r="V36" s="14" t="s">
        <v>232</v>
      </c>
      <c r="W36" s="9">
        <v>0</v>
      </c>
      <c r="X36" s="8"/>
      <c r="Y36" s="14"/>
      <c r="Z36" s="9"/>
      <c r="AA36" s="42">
        <v>0</v>
      </c>
      <c r="AB36" s="40" t="s">
        <v>230</v>
      </c>
      <c r="AC36" s="43">
        <v>3</v>
      </c>
      <c r="AD36" s="45"/>
      <c r="AE36" s="45"/>
      <c r="AF36" s="45"/>
      <c r="AG36" s="22">
        <f t="shared" si="16"/>
        <v>0</v>
      </c>
      <c r="AH36" s="21">
        <f t="shared" si="17"/>
        <v>0</v>
      </c>
      <c r="AI36" s="21">
        <f t="shared" si="18"/>
        <v>1</v>
      </c>
      <c r="AJ36" s="22">
        <f t="shared" si="19"/>
        <v>4</v>
      </c>
      <c r="AK36" s="23">
        <f t="shared" si="20"/>
        <v>1</v>
      </c>
      <c r="AL36" s="17">
        <f t="shared" si="21"/>
        <v>0</v>
      </c>
      <c r="AM36" s="17">
        <f t="shared" si="22"/>
        <v>16</v>
      </c>
      <c r="AN36" s="17">
        <f t="shared" si="23"/>
        <v>-16</v>
      </c>
    </row>
    <row r="37" spans="1:40" ht="15.75" customHeight="1">
      <c r="A37" s="84"/>
      <c r="B37" s="70" t="s">
        <v>167</v>
      </c>
      <c r="C37" s="42"/>
      <c r="D37" s="14"/>
      <c r="E37" s="43"/>
      <c r="F37" s="10">
        <v>0</v>
      </c>
      <c r="G37" s="40" t="s">
        <v>230</v>
      </c>
      <c r="H37" s="10">
        <v>1</v>
      </c>
      <c r="I37" s="8"/>
      <c r="J37" s="15"/>
      <c r="K37" s="9"/>
      <c r="L37" s="10">
        <v>4</v>
      </c>
      <c r="M37" s="40" t="s">
        <v>229</v>
      </c>
      <c r="N37" s="10">
        <v>0</v>
      </c>
      <c r="O37" s="8">
        <v>0</v>
      </c>
      <c r="P37" s="14" t="s">
        <v>230</v>
      </c>
      <c r="Q37" s="9">
        <v>8</v>
      </c>
      <c r="R37" s="7">
        <v>0</v>
      </c>
      <c r="S37" s="38" t="s">
        <v>231</v>
      </c>
      <c r="T37" s="7">
        <v>0</v>
      </c>
      <c r="U37" s="18"/>
      <c r="V37" s="19"/>
      <c r="W37" s="20"/>
      <c r="X37" s="8"/>
      <c r="Y37" s="14"/>
      <c r="Z37" s="9"/>
      <c r="AA37" s="42"/>
      <c r="AB37" s="10"/>
      <c r="AC37" s="43"/>
      <c r="AD37" s="45"/>
      <c r="AE37" s="44"/>
      <c r="AF37" s="45"/>
      <c r="AG37" s="22">
        <f t="shared" si="16"/>
        <v>1</v>
      </c>
      <c r="AH37" s="21">
        <f t="shared" si="17"/>
        <v>1</v>
      </c>
      <c r="AI37" s="21">
        <f t="shared" si="18"/>
        <v>0</v>
      </c>
      <c r="AJ37" s="22">
        <f t="shared" si="19"/>
        <v>2</v>
      </c>
      <c r="AK37" s="23">
        <f t="shared" si="20"/>
        <v>5</v>
      </c>
      <c r="AL37" s="17">
        <f t="shared" si="21"/>
        <v>4</v>
      </c>
      <c r="AM37" s="17">
        <f t="shared" si="22"/>
        <v>9</v>
      </c>
      <c r="AN37" s="17">
        <f t="shared" si="23"/>
        <v>-5</v>
      </c>
    </row>
    <row r="38" spans="1:40" ht="15.75" customHeight="1">
      <c r="A38" s="84"/>
      <c r="B38" s="70" t="s">
        <v>209</v>
      </c>
      <c r="C38" s="42"/>
      <c r="D38" s="14"/>
      <c r="E38" s="43"/>
      <c r="F38" s="10"/>
      <c r="G38" s="40"/>
      <c r="H38" s="10"/>
      <c r="I38" s="8"/>
      <c r="J38" s="15"/>
      <c r="K38" s="9"/>
      <c r="L38" s="10"/>
      <c r="M38" s="40"/>
      <c r="N38" s="10"/>
      <c r="O38" s="8"/>
      <c r="P38" s="14"/>
      <c r="Q38" s="9"/>
      <c r="R38" s="8"/>
      <c r="S38" s="38"/>
      <c r="T38" s="9"/>
      <c r="X38" s="18"/>
      <c r="Y38" s="19"/>
      <c r="Z38" s="20"/>
      <c r="AA38" s="42"/>
      <c r="AB38" s="10"/>
      <c r="AC38" s="43"/>
      <c r="AD38" s="45"/>
      <c r="AE38" s="44"/>
      <c r="AF38" s="45"/>
      <c r="AG38" s="22">
        <f t="shared" si="16"/>
        <v>0</v>
      </c>
      <c r="AH38" s="21">
        <f t="shared" si="17"/>
        <v>0</v>
      </c>
      <c r="AI38" s="21">
        <f t="shared" si="18"/>
        <v>0</v>
      </c>
      <c r="AJ38" s="22">
        <f t="shared" si="19"/>
        <v>0</v>
      </c>
      <c r="AK38" s="23">
        <f t="shared" si="20"/>
        <v>0</v>
      </c>
      <c r="AL38" s="17">
        <f t="shared" si="21"/>
        <v>0</v>
      </c>
      <c r="AM38" s="17">
        <f>E38+H38+K38+N38+Q38+T38+W38+Z38+AC38+AF38</f>
        <v>0</v>
      </c>
      <c r="AN38" s="17">
        <f t="shared" si="23"/>
        <v>0</v>
      </c>
    </row>
    <row r="39" spans="1:40" ht="15.75" customHeight="1">
      <c r="A39" s="84"/>
      <c r="B39" s="70" t="s">
        <v>164</v>
      </c>
      <c r="C39" s="42"/>
      <c r="D39" s="40"/>
      <c r="E39" s="43"/>
      <c r="F39" s="10"/>
      <c r="G39" s="40"/>
      <c r="H39" s="10"/>
      <c r="I39" s="42"/>
      <c r="J39" s="40"/>
      <c r="K39" s="43"/>
      <c r="L39" s="8"/>
      <c r="M39" s="14"/>
      <c r="N39" s="9"/>
      <c r="O39" s="8"/>
      <c r="P39" s="14"/>
      <c r="Q39" s="9"/>
      <c r="R39" s="7">
        <v>3</v>
      </c>
      <c r="S39" s="38" t="s">
        <v>229</v>
      </c>
      <c r="T39" s="7">
        <v>0</v>
      </c>
      <c r="U39" s="46"/>
      <c r="V39" s="39"/>
      <c r="W39" s="47"/>
      <c r="X39" s="88"/>
      <c r="Y39" s="39"/>
      <c r="Z39" s="89"/>
      <c r="AA39" s="18"/>
      <c r="AB39" s="19"/>
      <c r="AC39" s="20"/>
      <c r="AD39" s="45"/>
      <c r="AE39" s="44"/>
      <c r="AF39" s="45"/>
      <c r="AG39" s="22">
        <f t="shared" si="16"/>
        <v>1</v>
      </c>
      <c r="AH39" s="21">
        <f t="shared" si="17"/>
        <v>0</v>
      </c>
      <c r="AI39" s="21">
        <f t="shared" si="18"/>
        <v>0</v>
      </c>
      <c r="AJ39" s="22">
        <f t="shared" si="19"/>
        <v>0</v>
      </c>
      <c r="AK39" s="23">
        <f t="shared" si="20"/>
        <v>3</v>
      </c>
      <c r="AL39" s="17">
        <f t="shared" si="21"/>
        <v>3</v>
      </c>
      <c r="AM39" s="17">
        <f>E39+H39+K39+N39+Q39+T39+W39+Z39+AC39+AF39</f>
        <v>0</v>
      </c>
      <c r="AN39" s="17">
        <f t="shared" si="23"/>
        <v>3</v>
      </c>
    </row>
    <row r="40" ht="15.7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30">
    <mergeCell ref="AD3:AF3"/>
    <mergeCell ref="AD17:AF17"/>
    <mergeCell ref="U3:W3"/>
    <mergeCell ref="AA3:AC3"/>
    <mergeCell ref="AA17:AC17"/>
    <mergeCell ref="AA30:AC30"/>
    <mergeCell ref="X3:Z3"/>
    <mergeCell ref="C3:E3"/>
    <mergeCell ref="L3:N3"/>
    <mergeCell ref="F3:H3"/>
    <mergeCell ref="I3:K3"/>
    <mergeCell ref="C17:E17"/>
    <mergeCell ref="X17:Z17"/>
    <mergeCell ref="O3:Q3"/>
    <mergeCell ref="R3:T3"/>
    <mergeCell ref="U17:W17"/>
    <mergeCell ref="L17:N17"/>
    <mergeCell ref="F17:H17"/>
    <mergeCell ref="I17:K17"/>
    <mergeCell ref="R17:T17"/>
    <mergeCell ref="O17:Q17"/>
    <mergeCell ref="X30:Z30"/>
    <mergeCell ref="AD30:AF30"/>
    <mergeCell ref="U30:W30"/>
    <mergeCell ref="C30:E30"/>
    <mergeCell ref="F30:H30"/>
    <mergeCell ref="I30:K30"/>
    <mergeCell ref="L30:N30"/>
    <mergeCell ref="O30:Q30"/>
    <mergeCell ref="R30:T30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0.59375" style="16" customWidth="1"/>
    <col min="2" max="2" width="18.69921875" style="0" customWidth="1"/>
    <col min="3" max="26" width="2.69921875" style="0" customWidth="1"/>
    <col min="27" max="31" width="4.3984375" style="0" customWidth="1"/>
    <col min="32" max="32" width="4.3984375" style="27" customWidth="1"/>
    <col min="33" max="36" width="4.3984375" style="0" customWidth="1"/>
  </cols>
  <sheetData>
    <row r="1" spans="2:34" ht="15.75" customHeight="1">
      <c r="B1" s="24" t="s">
        <v>33</v>
      </c>
      <c r="V1" s="11">
        <f>IF(U1&gt;W1,"○","")</f>
      </c>
      <c r="AA1" s="2"/>
      <c r="AB1" s="2"/>
      <c r="AC1" s="2"/>
      <c r="AD1" s="2"/>
      <c r="AE1" s="2"/>
      <c r="AF1" s="2"/>
      <c r="AG1" s="2"/>
      <c r="AH1" s="2"/>
    </row>
    <row r="2" spans="2:34" ht="15.75" customHeight="1">
      <c r="B2" s="13" t="s">
        <v>34</v>
      </c>
      <c r="AA2" s="2"/>
      <c r="AB2" s="2"/>
      <c r="AC2" s="2"/>
      <c r="AD2" s="2"/>
      <c r="AE2" s="2"/>
      <c r="AF2" s="2"/>
      <c r="AG2" s="2"/>
      <c r="AH2" s="2"/>
    </row>
    <row r="3" spans="1:34" ht="15.75" customHeight="1">
      <c r="A3" s="83" t="s">
        <v>73</v>
      </c>
      <c r="B3" s="6" t="s">
        <v>272</v>
      </c>
      <c r="C3" s="111" t="s">
        <v>62</v>
      </c>
      <c r="D3" s="111"/>
      <c r="E3" s="111"/>
      <c r="F3" s="111" t="s">
        <v>49</v>
      </c>
      <c r="G3" s="111"/>
      <c r="H3" s="111"/>
      <c r="I3" s="111" t="s">
        <v>47</v>
      </c>
      <c r="J3" s="111"/>
      <c r="K3" s="111"/>
      <c r="L3" s="111" t="s">
        <v>46</v>
      </c>
      <c r="M3" s="111"/>
      <c r="N3" s="111"/>
      <c r="O3" s="111" t="s">
        <v>214</v>
      </c>
      <c r="P3" s="111"/>
      <c r="Q3" s="111"/>
      <c r="R3" s="111" t="s">
        <v>226</v>
      </c>
      <c r="S3" s="111"/>
      <c r="T3" s="111"/>
      <c r="U3" s="111" t="s">
        <v>53</v>
      </c>
      <c r="V3" s="111"/>
      <c r="W3" s="111"/>
      <c r="X3" s="111" t="s">
        <v>224</v>
      </c>
      <c r="Y3" s="111"/>
      <c r="Z3" s="111"/>
      <c r="AA3" s="1" t="s">
        <v>0</v>
      </c>
      <c r="AB3" s="4" t="s">
        <v>6</v>
      </c>
      <c r="AC3" s="4" t="s">
        <v>7</v>
      </c>
      <c r="AD3" s="1" t="s">
        <v>1</v>
      </c>
      <c r="AE3" s="1" t="s">
        <v>4</v>
      </c>
      <c r="AF3" s="5" t="s">
        <v>2</v>
      </c>
      <c r="AG3" s="5" t="s">
        <v>3</v>
      </c>
      <c r="AH3" s="5" t="s">
        <v>5</v>
      </c>
    </row>
    <row r="4" spans="1:34" ht="15.75" customHeight="1">
      <c r="A4" s="84"/>
      <c r="B4" s="70" t="s">
        <v>249</v>
      </c>
      <c r="C4" s="18"/>
      <c r="D4" s="19"/>
      <c r="E4" s="20"/>
      <c r="F4" s="8"/>
      <c r="G4" s="14"/>
      <c r="H4" s="7"/>
      <c r="I4" s="8"/>
      <c r="J4" s="14"/>
      <c r="K4" s="7"/>
      <c r="L4" s="8"/>
      <c r="M4" s="14"/>
      <c r="N4" s="9"/>
      <c r="O4" s="8"/>
      <c r="P4" s="14"/>
      <c r="Q4" s="9"/>
      <c r="R4" s="8"/>
      <c r="S4" s="14"/>
      <c r="T4" s="9"/>
      <c r="U4" s="8"/>
      <c r="V4" s="14"/>
      <c r="W4" s="7"/>
      <c r="X4" s="8"/>
      <c r="Y4" s="14"/>
      <c r="Z4" s="7"/>
      <c r="AA4" s="22">
        <f aca="true" t="shared" si="0" ref="AA4:AA11">COUNTIF(C4:Z4,"○")</f>
        <v>0</v>
      </c>
      <c r="AB4" s="21">
        <f aca="true" t="shared" si="1" ref="AB4:AB11">COUNTIF(C4:Z4,"△")</f>
        <v>0</v>
      </c>
      <c r="AC4" s="21">
        <f aca="true" t="shared" si="2" ref="AC4:AC11">COUNTIF(C4:Z4,"▲")</f>
        <v>0</v>
      </c>
      <c r="AD4" s="22">
        <f aca="true" t="shared" si="3" ref="AD4:AD11">COUNTIF(C4:Z4,"●")</f>
        <v>0</v>
      </c>
      <c r="AE4" s="23">
        <f>AA4*3+AB4*2+AC4*1</f>
        <v>0</v>
      </c>
      <c r="AF4" s="17">
        <f>C4+F4+I4+L4+O4+R4+U4+X4</f>
        <v>0</v>
      </c>
      <c r="AG4" s="17">
        <f>E4+H4+K4+N4+Q4+T4+W4+Z4</f>
        <v>0</v>
      </c>
      <c r="AH4" s="17">
        <f>AF4-AG4</f>
        <v>0</v>
      </c>
    </row>
    <row r="5" spans="1:34" ht="15.75" customHeight="1">
      <c r="A5" s="84"/>
      <c r="B5" s="70" t="s">
        <v>240</v>
      </c>
      <c r="C5" s="8"/>
      <c r="D5" s="14"/>
      <c r="E5" s="7"/>
      <c r="F5" s="18"/>
      <c r="G5" s="19"/>
      <c r="H5" s="20"/>
      <c r="I5" s="8"/>
      <c r="J5" s="14"/>
      <c r="K5" s="9"/>
      <c r="L5" s="8"/>
      <c r="M5" s="14"/>
      <c r="N5" s="9"/>
      <c r="O5" s="8"/>
      <c r="P5" s="14"/>
      <c r="Q5" s="9"/>
      <c r="R5" s="8"/>
      <c r="S5" s="14"/>
      <c r="T5" s="7"/>
      <c r="U5" s="8"/>
      <c r="V5" s="14"/>
      <c r="W5" s="7"/>
      <c r="X5" s="8"/>
      <c r="Y5" s="14"/>
      <c r="Z5" s="7"/>
      <c r="AA5" s="22">
        <f t="shared" si="0"/>
        <v>0</v>
      </c>
      <c r="AB5" s="21">
        <f t="shared" si="1"/>
        <v>0</v>
      </c>
      <c r="AC5" s="21">
        <f t="shared" si="2"/>
        <v>0</v>
      </c>
      <c r="AD5" s="22">
        <f t="shared" si="3"/>
        <v>0</v>
      </c>
      <c r="AE5" s="23">
        <f aca="true" t="shared" si="4" ref="AE5:AE11">AA5*3+AB5*2+AC5*1</f>
        <v>0</v>
      </c>
      <c r="AF5" s="17">
        <f aca="true" t="shared" si="5" ref="AF5:AF11">C5+F5+I5+L5+O5+R5+U5+X5</f>
        <v>0</v>
      </c>
      <c r="AG5" s="17">
        <f aca="true" t="shared" si="6" ref="AG5:AG11">E5+H5+K5+N5+Q5+T5+W5+Z5</f>
        <v>0</v>
      </c>
      <c r="AH5" s="17">
        <f aca="true" t="shared" si="7" ref="AH5:AH11">AF5-AG5</f>
        <v>0</v>
      </c>
    </row>
    <row r="6" spans="1:34" ht="15.75" customHeight="1">
      <c r="A6" s="84"/>
      <c r="B6" s="70" t="s">
        <v>248</v>
      </c>
      <c r="C6" s="8"/>
      <c r="D6" s="14"/>
      <c r="E6" s="7"/>
      <c r="F6" s="8"/>
      <c r="G6" s="14"/>
      <c r="H6" s="9"/>
      <c r="I6" s="18"/>
      <c r="J6" s="19"/>
      <c r="K6" s="20"/>
      <c r="L6" s="8"/>
      <c r="M6" s="14"/>
      <c r="N6" s="9"/>
      <c r="O6" s="8"/>
      <c r="P6" s="14"/>
      <c r="Q6" s="9"/>
      <c r="R6" s="8"/>
      <c r="S6" s="14"/>
      <c r="T6" s="9"/>
      <c r="U6" s="8"/>
      <c r="V6" s="38"/>
      <c r="W6" s="9"/>
      <c r="X6" s="8"/>
      <c r="Y6" s="14"/>
      <c r="Z6" s="7"/>
      <c r="AA6" s="22">
        <f t="shared" si="0"/>
        <v>0</v>
      </c>
      <c r="AB6" s="21">
        <f t="shared" si="1"/>
        <v>0</v>
      </c>
      <c r="AC6" s="21">
        <f t="shared" si="2"/>
        <v>0</v>
      </c>
      <c r="AD6" s="22">
        <f t="shared" si="3"/>
        <v>0</v>
      </c>
      <c r="AE6" s="23">
        <f t="shared" si="4"/>
        <v>0</v>
      </c>
      <c r="AF6" s="17">
        <f t="shared" si="5"/>
        <v>0</v>
      </c>
      <c r="AG6" s="17">
        <f t="shared" si="6"/>
        <v>0</v>
      </c>
      <c r="AH6" s="17">
        <f t="shared" si="7"/>
        <v>0</v>
      </c>
    </row>
    <row r="7" spans="1:34" ht="15.75" customHeight="1">
      <c r="A7" s="84"/>
      <c r="B7" s="70" t="s">
        <v>261</v>
      </c>
      <c r="C7" s="8"/>
      <c r="D7" s="15"/>
      <c r="E7" s="9"/>
      <c r="F7" s="8"/>
      <c r="G7" s="15"/>
      <c r="H7" s="9"/>
      <c r="I7" s="8"/>
      <c r="J7" s="14"/>
      <c r="K7" s="9"/>
      <c r="L7" s="18"/>
      <c r="M7" s="19"/>
      <c r="N7" s="20"/>
      <c r="O7" s="8"/>
      <c r="P7" s="14"/>
      <c r="Q7" s="7"/>
      <c r="R7" s="8"/>
      <c r="S7" s="15"/>
      <c r="T7" s="9"/>
      <c r="U7" s="8"/>
      <c r="V7" s="15"/>
      <c r="W7" s="9"/>
      <c r="X7" s="8"/>
      <c r="Y7" s="15"/>
      <c r="Z7" s="7"/>
      <c r="AA7" s="22">
        <f t="shared" si="0"/>
        <v>0</v>
      </c>
      <c r="AB7" s="21">
        <f t="shared" si="1"/>
        <v>0</v>
      </c>
      <c r="AC7" s="21">
        <f t="shared" si="2"/>
        <v>0</v>
      </c>
      <c r="AD7" s="22">
        <f t="shared" si="3"/>
        <v>0</v>
      </c>
      <c r="AE7" s="23">
        <f t="shared" si="4"/>
        <v>0</v>
      </c>
      <c r="AF7" s="17">
        <f t="shared" si="5"/>
        <v>0</v>
      </c>
      <c r="AG7" s="17">
        <f t="shared" si="6"/>
        <v>0</v>
      </c>
      <c r="AH7" s="17">
        <f t="shared" si="7"/>
        <v>0</v>
      </c>
    </row>
    <row r="8" spans="1:34" ht="15.75" customHeight="1">
      <c r="A8" s="84"/>
      <c r="B8" s="70" t="s">
        <v>242</v>
      </c>
      <c r="C8" s="8"/>
      <c r="D8" s="15"/>
      <c r="E8" s="9"/>
      <c r="F8" s="8"/>
      <c r="G8" s="14"/>
      <c r="H8" s="9"/>
      <c r="I8" s="7"/>
      <c r="J8" s="38"/>
      <c r="K8" s="7"/>
      <c r="L8" s="8"/>
      <c r="M8" s="14"/>
      <c r="N8" s="9"/>
      <c r="O8" s="18"/>
      <c r="P8" s="19"/>
      <c r="Q8" s="20"/>
      <c r="R8" s="8"/>
      <c r="S8" s="15"/>
      <c r="T8" s="9"/>
      <c r="U8" s="8"/>
      <c r="V8" s="14"/>
      <c r="W8" s="9"/>
      <c r="X8" s="7"/>
      <c r="Y8" s="38"/>
      <c r="Z8" s="7"/>
      <c r="AA8" s="22">
        <f t="shared" si="0"/>
        <v>0</v>
      </c>
      <c r="AB8" s="21">
        <f t="shared" si="1"/>
        <v>0</v>
      </c>
      <c r="AC8" s="21">
        <f t="shared" si="2"/>
        <v>0</v>
      </c>
      <c r="AD8" s="22">
        <f t="shared" si="3"/>
        <v>0</v>
      </c>
      <c r="AE8" s="23">
        <f t="shared" si="4"/>
        <v>0</v>
      </c>
      <c r="AF8" s="17">
        <f t="shared" si="5"/>
        <v>0</v>
      </c>
      <c r="AG8" s="17">
        <f t="shared" si="6"/>
        <v>0</v>
      </c>
      <c r="AH8" s="17">
        <f t="shared" si="7"/>
        <v>0</v>
      </c>
    </row>
    <row r="9" spans="1:34" ht="15.75" customHeight="1">
      <c r="A9" s="84"/>
      <c r="B9" s="70" t="s">
        <v>259</v>
      </c>
      <c r="C9" s="8"/>
      <c r="D9" s="15"/>
      <c r="E9" s="9"/>
      <c r="F9" s="8"/>
      <c r="G9" s="14"/>
      <c r="H9" s="7"/>
      <c r="I9" s="8"/>
      <c r="J9" s="15"/>
      <c r="K9" s="9"/>
      <c r="L9" s="8"/>
      <c r="M9" s="38"/>
      <c r="N9" s="9"/>
      <c r="O9" s="8"/>
      <c r="P9" s="14"/>
      <c r="Q9" s="9"/>
      <c r="R9" s="18"/>
      <c r="S9" s="19"/>
      <c r="T9" s="20"/>
      <c r="U9" s="8"/>
      <c r="V9" s="15"/>
      <c r="W9" s="9"/>
      <c r="X9" s="8"/>
      <c r="Y9" s="14"/>
      <c r="Z9" s="7"/>
      <c r="AA9" s="22">
        <f t="shared" si="0"/>
        <v>0</v>
      </c>
      <c r="AB9" s="21">
        <f t="shared" si="1"/>
        <v>0</v>
      </c>
      <c r="AC9" s="21">
        <f t="shared" si="2"/>
        <v>0</v>
      </c>
      <c r="AD9" s="22">
        <f t="shared" si="3"/>
        <v>0</v>
      </c>
      <c r="AE9" s="23">
        <f t="shared" si="4"/>
        <v>0</v>
      </c>
      <c r="AF9" s="17">
        <f t="shared" si="5"/>
        <v>0</v>
      </c>
      <c r="AG9" s="17">
        <f t="shared" si="6"/>
        <v>0</v>
      </c>
      <c r="AH9" s="17">
        <f t="shared" si="7"/>
        <v>0</v>
      </c>
    </row>
    <row r="10" spans="1:34" ht="15.75" customHeight="1">
      <c r="A10" s="84"/>
      <c r="B10" s="70" t="s">
        <v>264</v>
      </c>
      <c r="C10" s="8"/>
      <c r="D10" s="14"/>
      <c r="E10" s="7"/>
      <c r="F10" s="8"/>
      <c r="G10" s="14"/>
      <c r="H10" s="7"/>
      <c r="I10" s="8"/>
      <c r="J10" s="15"/>
      <c r="K10" s="9"/>
      <c r="L10" s="8"/>
      <c r="M10" s="14"/>
      <c r="N10" s="9"/>
      <c r="O10" s="8"/>
      <c r="P10" s="14"/>
      <c r="Q10" s="7"/>
      <c r="R10" s="8"/>
      <c r="S10" s="14"/>
      <c r="T10" s="9"/>
      <c r="U10" s="18"/>
      <c r="V10" s="19"/>
      <c r="W10" s="20"/>
      <c r="X10" s="8"/>
      <c r="Y10" s="15"/>
      <c r="Z10" s="9"/>
      <c r="AA10" s="22">
        <f t="shared" si="0"/>
        <v>0</v>
      </c>
      <c r="AB10" s="21">
        <f t="shared" si="1"/>
        <v>0</v>
      </c>
      <c r="AC10" s="21">
        <f t="shared" si="2"/>
        <v>0</v>
      </c>
      <c r="AD10" s="22">
        <f t="shared" si="3"/>
        <v>0</v>
      </c>
      <c r="AE10" s="23">
        <f t="shared" si="4"/>
        <v>0</v>
      </c>
      <c r="AF10" s="17">
        <f t="shared" si="5"/>
        <v>0</v>
      </c>
      <c r="AG10" s="17">
        <f t="shared" si="6"/>
        <v>0</v>
      </c>
      <c r="AH10" s="17">
        <f t="shared" si="7"/>
        <v>0</v>
      </c>
    </row>
    <row r="11" spans="1:34" ht="15.75" customHeight="1">
      <c r="A11" s="84"/>
      <c r="B11" s="70" t="s">
        <v>263</v>
      </c>
      <c r="C11" s="8"/>
      <c r="D11" s="14"/>
      <c r="E11" s="7"/>
      <c r="F11" s="8"/>
      <c r="G11" s="14"/>
      <c r="H11" s="7"/>
      <c r="I11" s="8"/>
      <c r="J11" s="14"/>
      <c r="K11" s="7"/>
      <c r="L11" s="8"/>
      <c r="M11" s="14"/>
      <c r="N11" s="9"/>
      <c r="O11" s="8"/>
      <c r="P11" s="14"/>
      <c r="Q11" s="9"/>
      <c r="R11" s="8"/>
      <c r="S11" s="14"/>
      <c r="T11" s="7"/>
      <c r="U11" s="8"/>
      <c r="V11" s="14"/>
      <c r="W11" s="9"/>
      <c r="X11" s="18"/>
      <c r="Y11" s="19"/>
      <c r="Z11" s="20"/>
      <c r="AA11" s="22">
        <f t="shared" si="0"/>
        <v>0</v>
      </c>
      <c r="AB11" s="21">
        <f t="shared" si="1"/>
        <v>0</v>
      </c>
      <c r="AC11" s="21">
        <f t="shared" si="2"/>
        <v>0</v>
      </c>
      <c r="AD11" s="22">
        <f t="shared" si="3"/>
        <v>0</v>
      </c>
      <c r="AE11" s="23">
        <f t="shared" si="4"/>
        <v>0</v>
      </c>
      <c r="AF11" s="17">
        <f t="shared" si="5"/>
        <v>0</v>
      </c>
      <c r="AG11" s="17">
        <f t="shared" si="6"/>
        <v>0</v>
      </c>
      <c r="AH11" s="17">
        <f t="shared" si="7"/>
        <v>0</v>
      </c>
    </row>
    <row r="12" ht="15.75" customHeight="1"/>
    <row r="13" ht="15.75" customHeight="1">
      <c r="B13" s="24" t="s">
        <v>33</v>
      </c>
    </row>
    <row r="14" ht="15.75" customHeight="1">
      <c r="B14" s="25" t="s">
        <v>35</v>
      </c>
    </row>
    <row r="15" spans="1:34" ht="15.75" customHeight="1">
      <c r="A15" s="83" t="s">
        <v>73</v>
      </c>
      <c r="B15" s="6" t="s">
        <v>272</v>
      </c>
      <c r="C15" s="111" t="s">
        <v>44</v>
      </c>
      <c r="D15" s="111"/>
      <c r="E15" s="111"/>
      <c r="F15" s="111" t="s">
        <v>42</v>
      </c>
      <c r="G15" s="111"/>
      <c r="H15" s="111"/>
      <c r="I15" s="108" t="s">
        <v>55</v>
      </c>
      <c r="J15" s="109"/>
      <c r="K15" s="110"/>
      <c r="L15" s="108" t="s">
        <v>220</v>
      </c>
      <c r="M15" s="109"/>
      <c r="N15" s="110"/>
      <c r="O15" s="108" t="s">
        <v>216</v>
      </c>
      <c r="P15" s="109"/>
      <c r="Q15" s="110"/>
      <c r="R15" s="108" t="s">
        <v>40</v>
      </c>
      <c r="S15" s="109"/>
      <c r="T15" s="110"/>
      <c r="U15" s="108" t="s">
        <v>274</v>
      </c>
      <c r="V15" s="109"/>
      <c r="W15" s="110"/>
      <c r="X15" s="108" t="s">
        <v>43</v>
      </c>
      <c r="Y15" s="109"/>
      <c r="Z15" s="110"/>
      <c r="AA15" s="4" t="s">
        <v>0</v>
      </c>
      <c r="AB15" s="4" t="s">
        <v>6</v>
      </c>
      <c r="AC15" s="4" t="s">
        <v>7</v>
      </c>
      <c r="AD15" s="1" t="s">
        <v>1</v>
      </c>
      <c r="AE15" s="1" t="s">
        <v>4</v>
      </c>
      <c r="AF15" s="5" t="s">
        <v>2</v>
      </c>
      <c r="AG15" s="5" t="s">
        <v>3</v>
      </c>
      <c r="AH15" s="5" t="s">
        <v>5</v>
      </c>
    </row>
    <row r="16" spans="1:34" ht="15.75" customHeight="1">
      <c r="A16" s="84"/>
      <c r="B16" s="70" t="s">
        <v>251</v>
      </c>
      <c r="C16" s="18"/>
      <c r="D16" s="19"/>
      <c r="E16" s="20"/>
      <c r="F16" s="8"/>
      <c r="G16" s="14"/>
      <c r="H16" s="7"/>
      <c r="I16" s="8"/>
      <c r="J16" s="14"/>
      <c r="K16" s="7"/>
      <c r="L16" s="8"/>
      <c r="M16" s="14"/>
      <c r="N16" s="9"/>
      <c r="O16" s="8"/>
      <c r="P16" s="14"/>
      <c r="Q16" s="9"/>
      <c r="R16" s="8"/>
      <c r="S16" s="14"/>
      <c r="T16" s="9"/>
      <c r="U16" s="8"/>
      <c r="V16" s="14"/>
      <c r="W16" s="7"/>
      <c r="X16" s="8">
        <v>2</v>
      </c>
      <c r="Y16" s="14" t="s">
        <v>229</v>
      </c>
      <c r="Z16" s="7">
        <v>1</v>
      </c>
      <c r="AA16" s="22">
        <f aca="true" t="shared" si="8" ref="AA16:AA23">COUNTIF(C16:Z16,"○")</f>
        <v>1</v>
      </c>
      <c r="AB16" s="21">
        <f aca="true" t="shared" si="9" ref="AB16:AB23">COUNTIF(C16:Z16,"△")</f>
        <v>0</v>
      </c>
      <c r="AC16" s="21">
        <f aca="true" t="shared" si="10" ref="AC16:AC23">COUNTIF(C16:Z16,"▲")</f>
        <v>0</v>
      </c>
      <c r="AD16" s="22">
        <f aca="true" t="shared" si="11" ref="AD16:AD23">COUNTIF(C16:Z16,"●")</f>
        <v>0</v>
      </c>
      <c r="AE16" s="23">
        <f>AA16*3+AB16*2+AC16*1</f>
        <v>3</v>
      </c>
      <c r="AF16" s="17">
        <f>C16+F16+I16+L16+O16+R16+U16+X16</f>
        <v>2</v>
      </c>
      <c r="AG16" s="17">
        <f>E16+H16+K16+N16+Q16+T16+W16+Z16</f>
        <v>1</v>
      </c>
      <c r="AH16" s="17">
        <f>AF16-AG16</f>
        <v>1</v>
      </c>
    </row>
    <row r="17" spans="1:34" ht="15.75" customHeight="1">
      <c r="A17" s="84"/>
      <c r="B17" s="70" t="s">
        <v>255</v>
      </c>
      <c r="C17" s="8"/>
      <c r="D17" s="14"/>
      <c r="E17" s="7"/>
      <c r="F17" s="18"/>
      <c r="G17" s="19"/>
      <c r="H17" s="20"/>
      <c r="I17" s="8">
        <v>0</v>
      </c>
      <c r="J17" s="14" t="s">
        <v>230</v>
      </c>
      <c r="K17" s="9">
        <v>1</v>
      </c>
      <c r="L17" s="8"/>
      <c r="M17" s="14"/>
      <c r="N17" s="9"/>
      <c r="O17" s="8"/>
      <c r="P17" s="14"/>
      <c r="Q17" s="9"/>
      <c r="R17" s="8"/>
      <c r="S17" s="14"/>
      <c r="T17" s="7"/>
      <c r="U17" s="8"/>
      <c r="V17" s="14"/>
      <c r="W17" s="7"/>
      <c r="X17" s="8"/>
      <c r="Y17" s="14"/>
      <c r="Z17" s="7"/>
      <c r="AA17" s="22">
        <f t="shared" si="8"/>
        <v>0</v>
      </c>
      <c r="AB17" s="21">
        <f t="shared" si="9"/>
        <v>0</v>
      </c>
      <c r="AC17" s="21">
        <f t="shared" si="10"/>
        <v>0</v>
      </c>
      <c r="AD17" s="22">
        <f t="shared" si="11"/>
        <v>1</v>
      </c>
      <c r="AE17" s="23">
        <f aca="true" t="shared" si="12" ref="AE17:AE23">AA17*3+AB17*2+AC17*1</f>
        <v>0</v>
      </c>
      <c r="AF17" s="17">
        <f aca="true" t="shared" si="13" ref="AF17:AF23">C17+F17+I17+L17+O17+R17+U17+X17</f>
        <v>0</v>
      </c>
      <c r="AG17" s="17">
        <f aca="true" t="shared" si="14" ref="AG17:AG23">E17+H17+K17+N17+Q17+T17+W17+Z17</f>
        <v>1</v>
      </c>
      <c r="AH17" s="17">
        <f aca="true" t="shared" si="15" ref="AH17:AH23">AF17-AG17</f>
        <v>-1</v>
      </c>
    </row>
    <row r="18" spans="1:34" ht="15.75" customHeight="1">
      <c r="A18" s="84"/>
      <c r="B18" s="70" t="s">
        <v>247</v>
      </c>
      <c r="C18" s="8"/>
      <c r="D18" s="14"/>
      <c r="E18" s="7"/>
      <c r="F18" s="8">
        <v>1</v>
      </c>
      <c r="G18" s="14" t="s">
        <v>229</v>
      </c>
      <c r="H18" s="9">
        <v>0</v>
      </c>
      <c r="I18" s="18"/>
      <c r="J18" s="19"/>
      <c r="K18" s="20"/>
      <c r="L18" s="8"/>
      <c r="M18" s="14"/>
      <c r="N18" s="9"/>
      <c r="O18" s="8">
        <v>2</v>
      </c>
      <c r="P18" s="14" t="s">
        <v>231</v>
      </c>
      <c r="Q18" s="9">
        <v>2</v>
      </c>
      <c r="R18" s="8"/>
      <c r="S18" s="14"/>
      <c r="T18" s="9"/>
      <c r="U18" s="8"/>
      <c r="V18" s="38"/>
      <c r="W18" s="9"/>
      <c r="X18" s="8"/>
      <c r="Y18" s="14"/>
      <c r="Z18" s="7"/>
      <c r="AA18" s="22">
        <f t="shared" si="8"/>
        <v>1</v>
      </c>
      <c r="AB18" s="21">
        <f t="shared" si="9"/>
        <v>1</v>
      </c>
      <c r="AC18" s="21">
        <f t="shared" si="10"/>
        <v>0</v>
      </c>
      <c r="AD18" s="22">
        <f t="shared" si="11"/>
        <v>0</v>
      </c>
      <c r="AE18" s="23">
        <f t="shared" si="12"/>
        <v>5</v>
      </c>
      <c r="AF18" s="17">
        <f t="shared" si="13"/>
        <v>3</v>
      </c>
      <c r="AG18" s="17">
        <f t="shared" si="14"/>
        <v>2</v>
      </c>
      <c r="AH18" s="17">
        <f t="shared" si="15"/>
        <v>1</v>
      </c>
    </row>
    <row r="19" spans="1:34" ht="15.75" customHeight="1">
      <c r="A19" s="84"/>
      <c r="B19" s="70" t="s">
        <v>253</v>
      </c>
      <c r="C19" s="8"/>
      <c r="D19" s="15"/>
      <c r="E19" s="9"/>
      <c r="F19" s="8"/>
      <c r="G19" s="15"/>
      <c r="H19" s="9"/>
      <c r="I19" s="8"/>
      <c r="J19" s="14"/>
      <c r="K19" s="9"/>
      <c r="L19" s="18"/>
      <c r="M19" s="19"/>
      <c r="N19" s="20"/>
      <c r="O19" s="8"/>
      <c r="P19" s="14"/>
      <c r="Q19" s="7"/>
      <c r="R19" s="8"/>
      <c r="S19" s="15"/>
      <c r="T19" s="9"/>
      <c r="U19" s="8"/>
      <c r="V19" s="15"/>
      <c r="W19" s="9"/>
      <c r="X19" s="8">
        <v>2</v>
      </c>
      <c r="Y19" s="14" t="s">
        <v>229</v>
      </c>
      <c r="Z19" s="7">
        <v>1</v>
      </c>
      <c r="AA19" s="22">
        <f t="shared" si="8"/>
        <v>1</v>
      </c>
      <c r="AB19" s="21">
        <f t="shared" si="9"/>
        <v>0</v>
      </c>
      <c r="AC19" s="21">
        <f t="shared" si="10"/>
        <v>0</v>
      </c>
      <c r="AD19" s="22">
        <f t="shared" si="11"/>
        <v>0</v>
      </c>
      <c r="AE19" s="23">
        <f t="shared" si="12"/>
        <v>3</v>
      </c>
      <c r="AF19" s="17">
        <f t="shared" si="13"/>
        <v>2</v>
      </c>
      <c r="AG19" s="17">
        <f t="shared" si="14"/>
        <v>1</v>
      </c>
      <c r="AH19" s="17">
        <f t="shared" si="15"/>
        <v>1</v>
      </c>
    </row>
    <row r="20" spans="1:34" ht="15.75" customHeight="1">
      <c r="A20" s="84"/>
      <c r="B20" s="70" t="s">
        <v>269</v>
      </c>
      <c r="C20" s="8"/>
      <c r="D20" s="15"/>
      <c r="E20" s="9"/>
      <c r="F20" s="8"/>
      <c r="G20" s="14"/>
      <c r="H20" s="9"/>
      <c r="I20" s="7">
        <v>2</v>
      </c>
      <c r="J20" s="38" t="s">
        <v>232</v>
      </c>
      <c r="K20" s="7">
        <v>2</v>
      </c>
      <c r="L20" s="8"/>
      <c r="M20" s="14"/>
      <c r="N20" s="9"/>
      <c r="O20" s="18"/>
      <c r="P20" s="19"/>
      <c r="Q20" s="20"/>
      <c r="R20" s="8"/>
      <c r="S20" s="15"/>
      <c r="T20" s="9"/>
      <c r="U20" s="8"/>
      <c r="V20" s="14"/>
      <c r="W20" s="9"/>
      <c r="X20" s="7"/>
      <c r="Y20" s="38"/>
      <c r="Z20" s="7"/>
      <c r="AA20" s="22">
        <f t="shared" si="8"/>
        <v>0</v>
      </c>
      <c r="AB20" s="21">
        <f t="shared" si="9"/>
        <v>0</v>
      </c>
      <c r="AC20" s="21">
        <f t="shared" si="10"/>
        <v>1</v>
      </c>
      <c r="AD20" s="22">
        <f t="shared" si="11"/>
        <v>0</v>
      </c>
      <c r="AE20" s="23">
        <f t="shared" si="12"/>
        <v>1</v>
      </c>
      <c r="AF20" s="17">
        <f t="shared" si="13"/>
        <v>2</v>
      </c>
      <c r="AG20" s="17">
        <f t="shared" si="14"/>
        <v>2</v>
      </c>
      <c r="AH20" s="17">
        <f t="shared" si="15"/>
        <v>0</v>
      </c>
    </row>
    <row r="21" spans="1:34" ht="15.75" customHeight="1">
      <c r="A21" s="84"/>
      <c r="B21" s="70" t="s">
        <v>267</v>
      </c>
      <c r="C21" s="8"/>
      <c r="D21" s="15"/>
      <c r="E21" s="9"/>
      <c r="F21" s="8"/>
      <c r="G21" s="14"/>
      <c r="H21" s="7"/>
      <c r="I21" s="8"/>
      <c r="J21" s="15"/>
      <c r="K21" s="9"/>
      <c r="L21" s="8"/>
      <c r="M21" s="38"/>
      <c r="N21" s="9"/>
      <c r="O21" s="8"/>
      <c r="P21" s="14"/>
      <c r="Q21" s="9"/>
      <c r="R21" s="18"/>
      <c r="S21" s="19"/>
      <c r="T21" s="20"/>
      <c r="U21" s="8"/>
      <c r="V21" s="15"/>
      <c r="W21" s="9"/>
      <c r="X21" s="8"/>
      <c r="Y21" s="14"/>
      <c r="Z21" s="7"/>
      <c r="AA21" s="22">
        <f t="shared" si="8"/>
        <v>0</v>
      </c>
      <c r="AB21" s="21">
        <f t="shared" si="9"/>
        <v>0</v>
      </c>
      <c r="AC21" s="21">
        <f t="shared" si="10"/>
        <v>0</v>
      </c>
      <c r="AD21" s="22">
        <f t="shared" si="11"/>
        <v>0</v>
      </c>
      <c r="AE21" s="23">
        <f t="shared" si="12"/>
        <v>0</v>
      </c>
      <c r="AF21" s="17">
        <f t="shared" si="13"/>
        <v>0</v>
      </c>
      <c r="AG21" s="17">
        <f t="shared" si="14"/>
        <v>0</v>
      </c>
      <c r="AH21" s="17">
        <f t="shared" si="15"/>
        <v>0</v>
      </c>
    </row>
    <row r="22" spans="1:34" ht="15.75" customHeight="1">
      <c r="A22" s="84"/>
      <c r="B22" s="70" t="s">
        <v>244</v>
      </c>
      <c r="C22" s="8"/>
      <c r="D22" s="14"/>
      <c r="E22" s="7"/>
      <c r="F22" s="8"/>
      <c r="G22" s="14"/>
      <c r="H22" s="7"/>
      <c r="I22" s="8"/>
      <c r="J22" s="15"/>
      <c r="K22" s="9"/>
      <c r="L22" s="8"/>
      <c r="M22" s="14"/>
      <c r="N22" s="9"/>
      <c r="O22" s="8"/>
      <c r="P22" s="14"/>
      <c r="Q22" s="7"/>
      <c r="R22" s="8"/>
      <c r="S22" s="14"/>
      <c r="T22" s="9"/>
      <c r="U22" s="18"/>
      <c r="V22" s="19"/>
      <c r="W22" s="20"/>
      <c r="X22" s="8"/>
      <c r="Y22" s="15"/>
      <c r="Z22" s="9"/>
      <c r="AA22" s="22">
        <f t="shared" si="8"/>
        <v>0</v>
      </c>
      <c r="AB22" s="21">
        <f t="shared" si="9"/>
        <v>0</v>
      </c>
      <c r="AC22" s="21">
        <f t="shared" si="10"/>
        <v>0</v>
      </c>
      <c r="AD22" s="22">
        <f t="shared" si="11"/>
        <v>0</v>
      </c>
      <c r="AE22" s="23">
        <f t="shared" si="12"/>
        <v>0</v>
      </c>
      <c r="AF22" s="17">
        <f t="shared" si="13"/>
        <v>0</v>
      </c>
      <c r="AG22" s="17">
        <f t="shared" si="14"/>
        <v>0</v>
      </c>
      <c r="AH22" s="17">
        <f t="shared" si="15"/>
        <v>0</v>
      </c>
    </row>
    <row r="23" spans="1:34" ht="15.75" customHeight="1">
      <c r="A23" s="84"/>
      <c r="B23" s="70" t="s">
        <v>270</v>
      </c>
      <c r="C23" s="8">
        <v>1</v>
      </c>
      <c r="D23" s="14" t="s">
        <v>230</v>
      </c>
      <c r="E23" s="7">
        <v>2</v>
      </c>
      <c r="F23" s="8"/>
      <c r="G23" s="14"/>
      <c r="H23" s="7"/>
      <c r="I23" s="8"/>
      <c r="J23" s="14"/>
      <c r="K23" s="7"/>
      <c r="L23" s="8">
        <v>1</v>
      </c>
      <c r="M23" s="14" t="s">
        <v>230</v>
      </c>
      <c r="N23" s="7">
        <v>2</v>
      </c>
      <c r="O23" s="8"/>
      <c r="P23" s="14"/>
      <c r="Q23" s="9"/>
      <c r="R23" s="8"/>
      <c r="S23" s="14"/>
      <c r="T23" s="7"/>
      <c r="U23" s="8"/>
      <c r="V23" s="14"/>
      <c r="W23" s="9"/>
      <c r="X23" s="18"/>
      <c r="Y23" s="19"/>
      <c r="Z23" s="20"/>
      <c r="AA23" s="22">
        <f t="shared" si="8"/>
        <v>0</v>
      </c>
      <c r="AB23" s="21">
        <f t="shared" si="9"/>
        <v>0</v>
      </c>
      <c r="AC23" s="21">
        <f t="shared" si="10"/>
        <v>0</v>
      </c>
      <c r="AD23" s="22">
        <f t="shared" si="11"/>
        <v>2</v>
      </c>
      <c r="AE23" s="23">
        <f t="shared" si="12"/>
        <v>0</v>
      </c>
      <c r="AF23" s="17">
        <f t="shared" si="13"/>
        <v>2</v>
      </c>
      <c r="AG23" s="17">
        <f t="shared" si="14"/>
        <v>4</v>
      </c>
      <c r="AH23" s="17">
        <f t="shared" si="15"/>
        <v>-2</v>
      </c>
    </row>
    <row r="24" ht="15.75" customHeight="1"/>
    <row r="25" ht="15.75" customHeight="1">
      <c r="B25" s="24" t="s">
        <v>33</v>
      </c>
    </row>
    <row r="26" ht="15.75" customHeight="1">
      <c r="B26" s="92" t="s">
        <v>233</v>
      </c>
    </row>
    <row r="27" spans="1:34" ht="15.75" customHeight="1">
      <c r="A27" s="83" t="s">
        <v>73</v>
      </c>
      <c r="B27" s="6" t="s">
        <v>273</v>
      </c>
      <c r="C27" s="111" t="s">
        <v>50</v>
      </c>
      <c r="D27" s="111"/>
      <c r="E27" s="111"/>
      <c r="F27" s="111" t="s">
        <v>275</v>
      </c>
      <c r="G27" s="111"/>
      <c r="H27" s="111"/>
      <c r="I27" s="108" t="s">
        <v>221</v>
      </c>
      <c r="J27" s="109"/>
      <c r="K27" s="110"/>
      <c r="L27" s="108" t="s">
        <v>89</v>
      </c>
      <c r="M27" s="109"/>
      <c r="N27" s="110"/>
      <c r="O27" s="108" t="s">
        <v>51</v>
      </c>
      <c r="P27" s="109"/>
      <c r="Q27" s="110"/>
      <c r="R27" s="108" t="s">
        <v>60</v>
      </c>
      <c r="S27" s="109"/>
      <c r="T27" s="110"/>
      <c r="U27" s="108" t="s">
        <v>88</v>
      </c>
      <c r="V27" s="109"/>
      <c r="W27" s="110"/>
      <c r="AA27" s="4" t="s">
        <v>0</v>
      </c>
      <c r="AB27" s="4" t="s">
        <v>6</v>
      </c>
      <c r="AC27" s="4" t="s">
        <v>7</v>
      </c>
      <c r="AD27" s="1" t="s">
        <v>1</v>
      </c>
      <c r="AE27" s="1" t="s">
        <v>4</v>
      </c>
      <c r="AF27" s="5" t="s">
        <v>2</v>
      </c>
      <c r="AG27" s="5" t="s">
        <v>3</v>
      </c>
      <c r="AH27" s="5" t="s">
        <v>5</v>
      </c>
    </row>
    <row r="28" spans="1:34" ht="15.75" customHeight="1">
      <c r="A28" s="84"/>
      <c r="B28" s="70" t="s">
        <v>250</v>
      </c>
      <c r="C28" s="18"/>
      <c r="D28" s="19"/>
      <c r="E28" s="20"/>
      <c r="F28" s="8"/>
      <c r="G28" s="14"/>
      <c r="H28" s="7"/>
      <c r="I28" s="8">
        <v>2</v>
      </c>
      <c r="J28" s="38" t="s">
        <v>232</v>
      </c>
      <c r="K28" s="9">
        <v>2</v>
      </c>
      <c r="L28" s="8"/>
      <c r="M28" s="14"/>
      <c r="N28" s="9"/>
      <c r="O28" s="8">
        <v>0</v>
      </c>
      <c r="P28" s="14" t="s">
        <v>230</v>
      </c>
      <c r="Q28" s="9">
        <v>2</v>
      </c>
      <c r="R28" s="8">
        <v>1</v>
      </c>
      <c r="S28" s="14" t="s">
        <v>230</v>
      </c>
      <c r="T28" s="9">
        <v>2</v>
      </c>
      <c r="U28" s="8"/>
      <c r="V28" s="14"/>
      <c r="W28" s="9"/>
      <c r="AA28" s="22">
        <f aca="true" t="shared" si="16" ref="AA28:AA34">COUNTIF(C28:W28,"○")</f>
        <v>0</v>
      </c>
      <c r="AB28" s="21">
        <f aca="true" t="shared" si="17" ref="AB28:AB34">COUNTIF(C28:W28,"△")</f>
        <v>0</v>
      </c>
      <c r="AC28" s="21">
        <f aca="true" t="shared" si="18" ref="AC28:AC34">COUNTIF(C28:W28,"▲")</f>
        <v>1</v>
      </c>
      <c r="AD28" s="22">
        <f aca="true" t="shared" si="19" ref="AD28:AD34">COUNTIF(C28:W28,"●")</f>
        <v>2</v>
      </c>
      <c r="AE28" s="23">
        <f>AA28*3+AB28*2+AC28*1</f>
        <v>1</v>
      </c>
      <c r="AF28" s="17">
        <f>C28+F28+I28+L28+O28+R28+U28</f>
        <v>3</v>
      </c>
      <c r="AG28" s="17">
        <f>E28+H28+K28+N28+Q28+T28+W28</f>
        <v>6</v>
      </c>
      <c r="AH28" s="17">
        <f>AF28-AG28</f>
        <v>-3</v>
      </c>
    </row>
    <row r="29" spans="1:34" ht="15.75" customHeight="1">
      <c r="A29" s="84"/>
      <c r="B29" s="70" t="s">
        <v>257</v>
      </c>
      <c r="C29" s="8"/>
      <c r="D29" s="14"/>
      <c r="E29" s="7"/>
      <c r="F29" s="18"/>
      <c r="G29" s="19"/>
      <c r="H29" s="20"/>
      <c r="I29" s="8"/>
      <c r="J29" s="14"/>
      <c r="K29" s="9"/>
      <c r="L29" s="8"/>
      <c r="M29" s="14"/>
      <c r="N29" s="9"/>
      <c r="O29" s="8"/>
      <c r="P29" s="14"/>
      <c r="Q29" s="9"/>
      <c r="R29" s="8"/>
      <c r="S29" s="14"/>
      <c r="T29" s="7"/>
      <c r="U29" s="8"/>
      <c r="V29" s="14"/>
      <c r="W29" s="9"/>
      <c r="AA29" s="22">
        <f t="shared" si="16"/>
        <v>0</v>
      </c>
      <c r="AB29" s="21">
        <f t="shared" si="17"/>
        <v>0</v>
      </c>
      <c r="AC29" s="21">
        <f t="shared" si="18"/>
        <v>0</v>
      </c>
      <c r="AD29" s="22">
        <f t="shared" si="19"/>
        <v>0</v>
      </c>
      <c r="AE29" s="23">
        <f aca="true" t="shared" si="20" ref="AE29:AE34">AA29*3+AB29*2+AC29*1</f>
        <v>0</v>
      </c>
      <c r="AF29" s="17">
        <f aca="true" t="shared" si="21" ref="AF29:AF34">C29+F29+I29+L29+O29+R29+U29</f>
        <v>0</v>
      </c>
      <c r="AG29" s="17">
        <f aca="true" t="shared" si="22" ref="AG29:AG34">E29+H29+K29+N29+Q29+T29+W29</f>
        <v>0</v>
      </c>
      <c r="AH29" s="17">
        <f aca="true" t="shared" si="23" ref="AH29:AH34">AF29-AG29</f>
        <v>0</v>
      </c>
    </row>
    <row r="30" spans="1:34" ht="15.75" customHeight="1">
      <c r="A30" s="84"/>
      <c r="B30" s="70" t="s">
        <v>266</v>
      </c>
      <c r="C30" s="8">
        <v>2</v>
      </c>
      <c r="D30" s="14" t="s">
        <v>231</v>
      </c>
      <c r="E30" s="9">
        <v>2</v>
      </c>
      <c r="F30" s="8"/>
      <c r="G30" s="14"/>
      <c r="H30" s="9"/>
      <c r="I30" s="18"/>
      <c r="J30" s="19"/>
      <c r="K30" s="20"/>
      <c r="L30" s="8"/>
      <c r="M30" s="14"/>
      <c r="N30" s="9"/>
      <c r="O30" s="8"/>
      <c r="P30" s="14"/>
      <c r="Q30" s="9"/>
      <c r="R30" s="8"/>
      <c r="S30" s="14"/>
      <c r="T30" s="9"/>
      <c r="U30" s="8">
        <v>2</v>
      </c>
      <c r="V30" s="38" t="s">
        <v>230</v>
      </c>
      <c r="W30" s="9">
        <v>6</v>
      </c>
      <c r="AA30" s="22">
        <f t="shared" si="16"/>
        <v>0</v>
      </c>
      <c r="AB30" s="21">
        <f t="shared" si="17"/>
        <v>1</v>
      </c>
      <c r="AC30" s="21">
        <f t="shared" si="18"/>
        <v>0</v>
      </c>
      <c r="AD30" s="22">
        <f t="shared" si="19"/>
        <v>1</v>
      </c>
      <c r="AE30" s="23">
        <f t="shared" si="20"/>
        <v>2</v>
      </c>
      <c r="AF30" s="17">
        <f t="shared" si="21"/>
        <v>4</v>
      </c>
      <c r="AG30" s="17">
        <f t="shared" si="22"/>
        <v>8</v>
      </c>
      <c r="AH30" s="17">
        <f t="shared" si="23"/>
        <v>-4</v>
      </c>
    </row>
    <row r="31" spans="1:34" ht="15.75" customHeight="1">
      <c r="A31" s="84"/>
      <c r="B31" s="70" t="s">
        <v>243</v>
      </c>
      <c r="C31" s="8"/>
      <c r="D31" s="15"/>
      <c r="E31" s="9"/>
      <c r="F31" s="8"/>
      <c r="G31" s="15"/>
      <c r="H31" s="9"/>
      <c r="I31" s="8"/>
      <c r="J31" s="14"/>
      <c r="K31" s="9"/>
      <c r="L31" s="18"/>
      <c r="M31" s="19"/>
      <c r="N31" s="20"/>
      <c r="O31" s="8"/>
      <c r="P31" s="14"/>
      <c r="Q31" s="7"/>
      <c r="R31" s="8"/>
      <c r="S31" s="15"/>
      <c r="T31" s="9"/>
      <c r="U31" s="8">
        <v>0</v>
      </c>
      <c r="V31" s="15" t="s">
        <v>230</v>
      </c>
      <c r="W31" s="9">
        <v>4</v>
      </c>
      <c r="AA31" s="22">
        <f t="shared" si="16"/>
        <v>0</v>
      </c>
      <c r="AB31" s="21">
        <f t="shared" si="17"/>
        <v>0</v>
      </c>
      <c r="AC31" s="21">
        <f t="shared" si="18"/>
        <v>0</v>
      </c>
      <c r="AD31" s="22">
        <f t="shared" si="19"/>
        <v>1</v>
      </c>
      <c r="AE31" s="23">
        <f t="shared" si="20"/>
        <v>0</v>
      </c>
      <c r="AF31" s="17">
        <f t="shared" si="21"/>
        <v>0</v>
      </c>
      <c r="AG31" s="17">
        <f t="shared" si="22"/>
        <v>4</v>
      </c>
      <c r="AH31" s="17">
        <f t="shared" si="23"/>
        <v>-4</v>
      </c>
    </row>
    <row r="32" spans="1:34" ht="15.75" customHeight="1">
      <c r="A32" s="84"/>
      <c r="B32" s="70" t="s">
        <v>245</v>
      </c>
      <c r="C32" s="8">
        <v>2</v>
      </c>
      <c r="D32" s="15" t="s">
        <v>229</v>
      </c>
      <c r="E32" s="9">
        <v>0</v>
      </c>
      <c r="F32" s="8"/>
      <c r="G32" s="14"/>
      <c r="H32" s="9"/>
      <c r="I32" s="7"/>
      <c r="J32" s="38"/>
      <c r="K32" s="7"/>
      <c r="L32" s="8"/>
      <c r="M32" s="14"/>
      <c r="N32" s="9"/>
      <c r="O32" s="18"/>
      <c r="P32" s="19"/>
      <c r="Q32" s="20"/>
      <c r="R32" s="8">
        <v>2</v>
      </c>
      <c r="S32" s="15" t="s">
        <v>229</v>
      </c>
      <c r="T32" s="9">
        <v>0</v>
      </c>
      <c r="U32" s="8"/>
      <c r="V32" s="14"/>
      <c r="W32" s="9"/>
      <c r="AA32" s="22">
        <f t="shared" si="16"/>
        <v>2</v>
      </c>
      <c r="AB32" s="21">
        <f t="shared" si="17"/>
        <v>0</v>
      </c>
      <c r="AC32" s="21">
        <f t="shared" si="18"/>
        <v>0</v>
      </c>
      <c r="AD32" s="22">
        <f t="shared" si="19"/>
        <v>0</v>
      </c>
      <c r="AE32" s="23">
        <f t="shared" si="20"/>
        <v>6</v>
      </c>
      <c r="AF32" s="17">
        <f t="shared" si="21"/>
        <v>4</v>
      </c>
      <c r="AG32" s="17">
        <f t="shared" si="22"/>
        <v>0</v>
      </c>
      <c r="AH32" s="17">
        <f t="shared" si="23"/>
        <v>4</v>
      </c>
    </row>
    <row r="33" spans="1:34" ht="15.75" customHeight="1">
      <c r="A33" s="84"/>
      <c r="B33" s="70" t="s">
        <v>252</v>
      </c>
      <c r="C33" s="8">
        <v>2</v>
      </c>
      <c r="D33" s="15" t="s">
        <v>229</v>
      </c>
      <c r="E33" s="9">
        <v>1</v>
      </c>
      <c r="F33" s="8"/>
      <c r="G33" s="14"/>
      <c r="H33" s="7"/>
      <c r="I33" s="8"/>
      <c r="J33" s="15"/>
      <c r="K33" s="9"/>
      <c r="L33" s="8"/>
      <c r="M33" s="38"/>
      <c r="N33" s="9"/>
      <c r="O33" s="8">
        <v>0</v>
      </c>
      <c r="P33" s="14" t="s">
        <v>230</v>
      </c>
      <c r="Q33" s="9">
        <v>2</v>
      </c>
      <c r="R33" s="18"/>
      <c r="S33" s="19"/>
      <c r="T33" s="20"/>
      <c r="U33" s="8">
        <v>0</v>
      </c>
      <c r="V33" s="15" t="s">
        <v>230</v>
      </c>
      <c r="W33" s="9">
        <v>3</v>
      </c>
      <c r="AA33" s="22">
        <f t="shared" si="16"/>
        <v>1</v>
      </c>
      <c r="AB33" s="21">
        <f t="shared" si="17"/>
        <v>0</v>
      </c>
      <c r="AC33" s="21">
        <f t="shared" si="18"/>
        <v>0</v>
      </c>
      <c r="AD33" s="22">
        <f t="shared" si="19"/>
        <v>2</v>
      </c>
      <c r="AE33" s="23">
        <f t="shared" si="20"/>
        <v>3</v>
      </c>
      <c r="AF33" s="17">
        <f t="shared" si="21"/>
        <v>2</v>
      </c>
      <c r="AG33" s="17">
        <f t="shared" si="22"/>
        <v>6</v>
      </c>
      <c r="AH33" s="17">
        <f t="shared" si="23"/>
        <v>-4</v>
      </c>
    </row>
    <row r="34" spans="1:34" ht="15.75" customHeight="1">
      <c r="A34" s="84"/>
      <c r="B34" s="70" t="s">
        <v>265</v>
      </c>
      <c r="C34" s="8"/>
      <c r="D34" s="14"/>
      <c r="E34" s="7"/>
      <c r="F34" s="8"/>
      <c r="G34" s="14"/>
      <c r="H34" s="7"/>
      <c r="I34" s="8">
        <v>6</v>
      </c>
      <c r="J34" s="15" t="s">
        <v>229</v>
      </c>
      <c r="K34" s="9">
        <v>2</v>
      </c>
      <c r="L34" s="8">
        <v>4</v>
      </c>
      <c r="M34" s="14" t="s">
        <v>229</v>
      </c>
      <c r="N34" s="9">
        <v>0</v>
      </c>
      <c r="O34" s="8"/>
      <c r="P34" s="14"/>
      <c r="Q34" s="7"/>
      <c r="R34" s="8">
        <v>3</v>
      </c>
      <c r="S34" s="14" t="s">
        <v>229</v>
      </c>
      <c r="T34" s="9">
        <v>0</v>
      </c>
      <c r="U34" s="18"/>
      <c r="V34" s="19"/>
      <c r="W34" s="20"/>
      <c r="AA34" s="22">
        <f t="shared" si="16"/>
        <v>3</v>
      </c>
      <c r="AB34" s="21">
        <f t="shared" si="17"/>
        <v>0</v>
      </c>
      <c r="AC34" s="21">
        <f t="shared" si="18"/>
        <v>0</v>
      </c>
      <c r="AD34" s="22">
        <f t="shared" si="19"/>
        <v>0</v>
      </c>
      <c r="AE34" s="23">
        <f t="shared" si="20"/>
        <v>9</v>
      </c>
      <c r="AF34" s="17">
        <f t="shared" si="21"/>
        <v>13</v>
      </c>
      <c r="AG34" s="17">
        <f t="shared" si="22"/>
        <v>2</v>
      </c>
      <c r="AH34" s="17">
        <f t="shared" si="23"/>
        <v>11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</sheetData>
  <sheetProtection/>
  <mergeCells count="23">
    <mergeCell ref="X3:Z3"/>
    <mergeCell ref="O15:Q15"/>
    <mergeCell ref="X15:Z15"/>
    <mergeCell ref="R15:T15"/>
    <mergeCell ref="C15:E15"/>
    <mergeCell ref="F15:H15"/>
    <mergeCell ref="C3:E3"/>
    <mergeCell ref="F3:H3"/>
    <mergeCell ref="O3:Q3"/>
    <mergeCell ref="R3:T3"/>
    <mergeCell ref="I3:K3"/>
    <mergeCell ref="L3:N3"/>
    <mergeCell ref="I15:K15"/>
    <mergeCell ref="L15:N15"/>
    <mergeCell ref="U27:W27"/>
    <mergeCell ref="U3:W3"/>
    <mergeCell ref="U15:W15"/>
    <mergeCell ref="C27:E27"/>
    <mergeCell ref="F27:H27"/>
    <mergeCell ref="I27:K27"/>
    <mergeCell ref="L27:N27"/>
    <mergeCell ref="O27:Q27"/>
    <mergeCell ref="R27:T27"/>
  </mergeCells>
  <printOptions horizontalCentered="1" verticalCentered="1"/>
  <pageMargins left="0.1968503937007874" right="0.1968503937007874" top="0.1968503937007874" bottom="0.1968503937007874" header="0.31496062992125984" footer="0.31496062992125984"/>
  <pageSetup blackAndWhite="1"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0.59375" style="0" customWidth="1"/>
    <col min="2" max="2" width="18.69921875" style="0" customWidth="1"/>
    <col min="3" max="29" width="2.69921875" style="0" customWidth="1"/>
    <col min="30" max="36" width="4.3984375" style="0" customWidth="1"/>
  </cols>
  <sheetData>
    <row r="1" spans="2:35" ht="15.75" customHeight="1">
      <c r="B1" s="24" t="s">
        <v>36</v>
      </c>
      <c r="AD1" s="2"/>
      <c r="AE1" s="2"/>
      <c r="AF1" s="2"/>
      <c r="AG1" s="2"/>
      <c r="AH1" s="2"/>
      <c r="AI1" s="2"/>
    </row>
    <row r="2" spans="2:35" ht="15.75" customHeight="1">
      <c r="B2" s="13" t="s">
        <v>37</v>
      </c>
      <c r="AD2" s="2"/>
      <c r="AE2" s="2"/>
      <c r="AF2" s="2"/>
      <c r="AG2" s="2"/>
      <c r="AH2" s="2"/>
      <c r="AI2" s="2"/>
    </row>
    <row r="3" spans="1:38" ht="15.75" customHeight="1">
      <c r="A3" s="83" t="s">
        <v>73</v>
      </c>
      <c r="B3" s="6" t="s">
        <v>12</v>
      </c>
      <c r="C3" s="111" t="s">
        <v>49</v>
      </c>
      <c r="D3" s="111"/>
      <c r="E3" s="111"/>
      <c r="F3" s="111" t="s">
        <v>274</v>
      </c>
      <c r="G3" s="111"/>
      <c r="H3" s="111"/>
      <c r="I3" s="111" t="s">
        <v>51</v>
      </c>
      <c r="J3" s="111"/>
      <c r="K3" s="111"/>
      <c r="L3" s="111" t="s">
        <v>59</v>
      </c>
      <c r="M3" s="111"/>
      <c r="N3" s="111"/>
      <c r="O3" s="111" t="s">
        <v>42</v>
      </c>
      <c r="P3" s="111"/>
      <c r="Q3" s="111"/>
      <c r="R3" s="108" t="s">
        <v>275</v>
      </c>
      <c r="S3" s="109"/>
      <c r="T3" s="110"/>
      <c r="U3" s="108" t="s">
        <v>226</v>
      </c>
      <c r="V3" s="109"/>
      <c r="W3" s="110"/>
      <c r="X3" s="109" t="s">
        <v>46</v>
      </c>
      <c r="Y3" s="109"/>
      <c r="Z3" s="110"/>
      <c r="AA3" s="111" t="s">
        <v>40</v>
      </c>
      <c r="AB3" s="111"/>
      <c r="AC3" s="111"/>
      <c r="AD3" s="4" t="s">
        <v>0</v>
      </c>
      <c r="AE3" s="4" t="s">
        <v>9</v>
      </c>
      <c r="AF3" s="1" t="s">
        <v>1</v>
      </c>
      <c r="AG3" s="1" t="s">
        <v>4</v>
      </c>
      <c r="AH3" s="5" t="s">
        <v>2</v>
      </c>
      <c r="AI3" s="5" t="s">
        <v>3</v>
      </c>
      <c r="AJ3" s="5" t="s">
        <v>5</v>
      </c>
      <c r="AL3" s="26"/>
    </row>
    <row r="4" spans="1:36" ht="15.75" customHeight="1">
      <c r="A4" s="46"/>
      <c r="B4" s="70" t="s">
        <v>241</v>
      </c>
      <c r="C4" s="18"/>
      <c r="D4" s="19"/>
      <c r="E4" s="20"/>
      <c r="F4" s="8"/>
      <c r="G4" s="14"/>
      <c r="H4" s="9"/>
      <c r="I4" s="8"/>
      <c r="J4" s="14"/>
      <c r="K4" s="9"/>
      <c r="L4" s="8"/>
      <c r="M4" s="14"/>
      <c r="N4" s="7"/>
      <c r="O4" s="8"/>
      <c r="P4" s="14"/>
      <c r="Q4" s="9"/>
      <c r="R4" s="8"/>
      <c r="S4" s="7"/>
      <c r="T4" s="9"/>
      <c r="U4" s="8"/>
      <c r="V4" s="7"/>
      <c r="W4" s="9"/>
      <c r="X4" s="7"/>
      <c r="Y4" s="7"/>
      <c r="Z4" s="7"/>
      <c r="AA4" s="8"/>
      <c r="AB4" s="14"/>
      <c r="AC4" s="9"/>
      <c r="AD4" s="21">
        <f aca="true" t="shared" si="0" ref="AD4:AD9">COUNTIF(C4:AC4,"○")</f>
        <v>0</v>
      </c>
      <c r="AE4" s="21">
        <f aca="true" t="shared" si="1" ref="AE4:AE9">COUNTIF(C4:AC4,"△")</f>
        <v>0</v>
      </c>
      <c r="AF4" s="22">
        <f aca="true" t="shared" si="2" ref="AF4:AF9">COUNTIF(C4:AC4,"●")</f>
        <v>0</v>
      </c>
      <c r="AG4" s="23">
        <f aca="true" t="shared" si="3" ref="AG4:AG9">AD4*3+AE4*1</f>
        <v>0</v>
      </c>
      <c r="AH4" s="17">
        <f>C4+F4+I4+L4+O4+R4+U4+X4+AA4</f>
        <v>0</v>
      </c>
      <c r="AI4" s="17">
        <f>E4+H4+K4+N4+Q4+T4+W4+Z4+AC4</f>
        <v>0</v>
      </c>
      <c r="AJ4" s="17">
        <f aca="true" t="shared" si="4" ref="AJ4:AJ9">AH4-AI4</f>
        <v>0</v>
      </c>
    </row>
    <row r="5" spans="1:36" ht="15.75" customHeight="1">
      <c r="A5" s="46"/>
      <c r="B5" s="70" t="s">
        <v>271</v>
      </c>
      <c r="C5" s="8"/>
      <c r="D5" s="14"/>
      <c r="E5" s="7"/>
      <c r="F5" s="18"/>
      <c r="G5" s="19"/>
      <c r="H5" s="20"/>
      <c r="I5" s="8"/>
      <c r="J5" s="14"/>
      <c r="K5" s="9"/>
      <c r="L5" s="8"/>
      <c r="M5" s="14"/>
      <c r="N5" s="9"/>
      <c r="O5" s="8"/>
      <c r="P5" s="14"/>
      <c r="Q5" s="9"/>
      <c r="R5" s="8"/>
      <c r="S5" s="7"/>
      <c r="T5" s="9"/>
      <c r="U5" s="8"/>
      <c r="V5" s="7"/>
      <c r="W5" s="9"/>
      <c r="X5" s="7"/>
      <c r="Y5" s="7"/>
      <c r="Z5" s="7"/>
      <c r="AA5" s="8"/>
      <c r="AB5" s="14"/>
      <c r="AC5" s="9"/>
      <c r="AD5" s="21">
        <f t="shared" si="0"/>
        <v>0</v>
      </c>
      <c r="AE5" s="21">
        <f t="shared" si="1"/>
        <v>0</v>
      </c>
      <c r="AF5" s="22">
        <f t="shared" si="2"/>
        <v>0</v>
      </c>
      <c r="AG5" s="23">
        <f t="shared" si="3"/>
        <v>0</v>
      </c>
      <c r="AH5" s="17">
        <f aca="true" t="shared" si="5" ref="AH5:AH11">C5+F5+I5+L5+O5+R5+U5+X5+AA5</f>
        <v>0</v>
      </c>
      <c r="AI5" s="17">
        <f aca="true" t="shared" si="6" ref="AI5:AI11">E5+H5+K5+N5+Q5+T5+W5+Z5+AC5</f>
        <v>0</v>
      </c>
      <c r="AJ5" s="17">
        <f t="shared" si="4"/>
        <v>0</v>
      </c>
    </row>
    <row r="6" spans="1:36" ht="15.75" customHeight="1">
      <c r="A6" s="46"/>
      <c r="B6" s="70" t="s">
        <v>246</v>
      </c>
      <c r="C6" s="8"/>
      <c r="D6" s="16"/>
      <c r="E6" s="9"/>
      <c r="F6" s="8"/>
      <c r="G6" s="16"/>
      <c r="H6" s="9"/>
      <c r="I6" s="18"/>
      <c r="J6" s="19"/>
      <c r="K6" s="20"/>
      <c r="L6" s="8"/>
      <c r="M6" s="16"/>
      <c r="N6" s="9"/>
      <c r="O6" s="8"/>
      <c r="P6" s="14"/>
      <c r="Q6" s="9"/>
      <c r="R6" s="8"/>
      <c r="S6" s="7"/>
      <c r="T6" s="9"/>
      <c r="U6" s="8"/>
      <c r="V6" s="7"/>
      <c r="W6" s="9"/>
      <c r="X6" s="7"/>
      <c r="Y6" s="7"/>
      <c r="Z6" s="7"/>
      <c r="AA6" s="8"/>
      <c r="AB6" s="15"/>
      <c r="AC6" s="9"/>
      <c r="AD6" s="21">
        <f t="shared" si="0"/>
        <v>0</v>
      </c>
      <c r="AE6" s="21">
        <f t="shared" si="1"/>
        <v>0</v>
      </c>
      <c r="AF6" s="22">
        <f t="shared" si="2"/>
        <v>0</v>
      </c>
      <c r="AG6" s="23">
        <f t="shared" si="3"/>
        <v>0</v>
      </c>
      <c r="AH6" s="17">
        <f t="shared" si="5"/>
        <v>0</v>
      </c>
      <c r="AI6" s="17">
        <f t="shared" si="6"/>
        <v>0</v>
      </c>
      <c r="AJ6" s="17">
        <f t="shared" si="4"/>
        <v>0</v>
      </c>
    </row>
    <row r="7" spans="1:36" ht="15.75" customHeight="1">
      <c r="A7" s="46"/>
      <c r="B7" s="70" t="s">
        <v>254</v>
      </c>
      <c r="C7" s="8"/>
      <c r="D7" s="14"/>
      <c r="E7" s="7"/>
      <c r="F7" s="8"/>
      <c r="G7" s="14"/>
      <c r="H7" s="9"/>
      <c r="I7" s="8"/>
      <c r="J7" s="15"/>
      <c r="K7" s="9"/>
      <c r="L7" s="18"/>
      <c r="M7" s="19"/>
      <c r="N7" s="20"/>
      <c r="O7" s="81"/>
      <c r="P7" s="49"/>
      <c r="Q7" s="82"/>
      <c r="R7" s="81"/>
      <c r="S7" s="71"/>
      <c r="T7" s="82"/>
      <c r="U7" s="81"/>
      <c r="V7" s="71"/>
      <c r="W7" s="82"/>
      <c r="X7" s="71"/>
      <c r="Y7" s="71"/>
      <c r="Z7" s="71"/>
      <c r="AA7" s="8"/>
      <c r="AB7" s="15"/>
      <c r="AC7" s="9"/>
      <c r="AD7" s="21">
        <f t="shared" si="0"/>
        <v>0</v>
      </c>
      <c r="AE7" s="21">
        <f t="shared" si="1"/>
        <v>0</v>
      </c>
      <c r="AF7" s="22">
        <f t="shared" si="2"/>
        <v>0</v>
      </c>
      <c r="AG7" s="23">
        <f t="shared" si="3"/>
        <v>0</v>
      </c>
      <c r="AH7" s="17">
        <f t="shared" si="5"/>
        <v>0</v>
      </c>
      <c r="AI7" s="17">
        <f t="shared" si="6"/>
        <v>0</v>
      </c>
      <c r="AJ7" s="17">
        <f t="shared" si="4"/>
        <v>0</v>
      </c>
    </row>
    <row r="8" spans="1:36" ht="15.75" customHeight="1">
      <c r="A8" s="46"/>
      <c r="B8" s="70" t="s">
        <v>256</v>
      </c>
      <c r="C8" s="8"/>
      <c r="D8" s="15"/>
      <c r="E8" s="7"/>
      <c r="F8" s="8"/>
      <c r="G8" s="14"/>
      <c r="H8" s="9"/>
      <c r="I8" s="8"/>
      <c r="J8" s="14"/>
      <c r="K8" s="9"/>
      <c r="L8" s="8"/>
      <c r="M8" s="14"/>
      <c r="N8" s="9"/>
      <c r="O8" s="18"/>
      <c r="P8" s="19"/>
      <c r="Q8" s="20"/>
      <c r="R8" s="42"/>
      <c r="S8" s="10"/>
      <c r="T8" s="43"/>
      <c r="U8" s="42"/>
      <c r="V8" s="10"/>
      <c r="W8" s="43"/>
      <c r="X8" s="10"/>
      <c r="Y8" s="10"/>
      <c r="Z8" s="10"/>
      <c r="AA8" s="42"/>
      <c r="AB8" s="15"/>
      <c r="AC8" s="43"/>
      <c r="AD8" s="21">
        <f t="shared" si="0"/>
        <v>0</v>
      </c>
      <c r="AE8" s="21">
        <f t="shared" si="1"/>
        <v>0</v>
      </c>
      <c r="AF8" s="22">
        <f t="shared" si="2"/>
        <v>0</v>
      </c>
      <c r="AG8" s="23">
        <f t="shared" si="3"/>
        <v>0</v>
      </c>
      <c r="AH8" s="17">
        <f t="shared" si="5"/>
        <v>0</v>
      </c>
      <c r="AI8" s="17">
        <f t="shared" si="6"/>
        <v>0</v>
      </c>
      <c r="AJ8" s="17">
        <f t="shared" si="4"/>
        <v>0</v>
      </c>
    </row>
    <row r="9" spans="1:36" ht="15.75" customHeight="1">
      <c r="A9" s="46"/>
      <c r="B9" s="70" t="s">
        <v>258</v>
      </c>
      <c r="C9" s="8"/>
      <c r="D9" s="14"/>
      <c r="E9" s="9"/>
      <c r="F9" s="8"/>
      <c r="G9" s="14"/>
      <c r="H9" s="9"/>
      <c r="I9" s="8"/>
      <c r="J9" s="15"/>
      <c r="K9" s="9"/>
      <c r="L9" s="8"/>
      <c r="M9" s="15"/>
      <c r="N9" s="9"/>
      <c r="O9" s="8"/>
      <c r="P9" s="14"/>
      <c r="Q9" s="9"/>
      <c r="R9" s="18"/>
      <c r="S9" s="19"/>
      <c r="T9" s="20"/>
      <c r="U9" s="42"/>
      <c r="V9" s="10"/>
      <c r="W9" s="43"/>
      <c r="X9" s="10"/>
      <c r="Y9" s="10"/>
      <c r="Z9" s="10"/>
      <c r="AA9" s="42"/>
      <c r="AB9" s="10"/>
      <c r="AC9" s="43"/>
      <c r="AD9" s="21">
        <f t="shared" si="0"/>
        <v>0</v>
      </c>
      <c r="AE9" s="21">
        <f t="shared" si="1"/>
        <v>0</v>
      </c>
      <c r="AF9" s="22">
        <f t="shared" si="2"/>
        <v>0</v>
      </c>
      <c r="AG9" s="23">
        <f t="shared" si="3"/>
        <v>0</v>
      </c>
      <c r="AH9" s="17">
        <f t="shared" si="5"/>
        <v>0</v>
      </c>
      <c r="AI9" s="17">
        <f t="shared" si="6"/>
        <v>0</v>
      </c>
      <c r="AJ9" s="17">
        <f t="shared" si="4"/>
        <v>0</v>
      </c>
    </row>
    <row r="10" spans="2:36" ht="15.75" customHeight="1">
      <c r="B10" s="70" t="s">
        <v>260</v>
      </c>
      <c r="C10" s="8"/>
      <c r="D10" s="14"/>
      <c r="E10" s="9"/>
      <c r="F10" s="8"/>
      <c r="G10" s="14"/>
      <c r="H10" s="9"/>
      <c r="I10" s="8"/>
      <c r="J10" s="15"/>
      <c r="K10" s="9"/>
      <c r="L10" s="8"/>
      <c r="M10" s="15"/>
      <c r="N10" s="9"/>
      <c r="O10" s="8"/>
      <c r="P10" s="14"/>
      <c r="Q10" s="9"/>
      <c r="R10" s="42"/>
      <c r="S10" s="10"/>
      <c r="T10" s="43"/>
      <c r="U10" s="18"/>
      <c r="V10" s="19"/>
      <c r="W10" s="20"/>
      <c r="X10" s="10"/>
      <c r="Y10" s="10"/>
      <c r="Z10" s="10"/>
      <c r="AA10" s="42"/>
      <c r="AB10" s="10"/>
      <c r="AC10" s="43"/>
      <c r="AD10" s="21">
        <f>COUNTIF(C10:AC10,"○")</f>
        <v>0</v>
      </c>
      <c r="AE10" s="21">
        <f>COUNTIF(C10:AC10,"△")</f>
        <v>0</v>
      </c>
      <c r="AF10" s="22">
        <f>COUNTIF(C10:AC10,"●")</f>
        <v>0</v>
      </c>
      <c r="AG10" s="23">
        <f>AD10*3+AE10*1</f>
        <v>0</v>
      </c>
      <c r="AH10" s="17">
        <f t="shared" si="5"/>
        <v>0</v>
      </c>
      <c r="AI10" s="17">
        <f t="shared" si="6"/>
        <v>0</v>
      </c>
      <c r="AJ10" s="17">
        <f>AH10-AI10</f>
        <v>0</v>
      </c>
    </row>
    <row r="11" spans="2:36" ht="15.75" customHeight="1">
      <c r="B11" s="70" t="s">
        <v>262</v>
      </c>
      <c r="C11" s="8"/>
      <c r="D11" s="14"/>
      <c r="E11" s="9"/>
      <c r="F11" s="8"/>
      <c r="G11" s="14"/>
      <c r="H11" s="9"/>
      <c r="I11" s="8"/>
      <c r="J11" s="15"/>
      <c r="K11" s="9"/>
      <c r="L11" s="8"/>
      <c r="M11" s="15"/>
      <c r="N11" s="9"/>
      <c r="O11" s="8"/>
      <c r="P11" s="14"/>
      <c r="Q11" s="9"/>
      <c r="R11" s="42"/>
      <c r="S11" s="10"/>
      <c r="T11" s="43"/>
      <c r="U11" s="42"/>
      <c r="V11" s="10"/>
      <c r="W11" s="43"/>
      <c r="X11" s="18"/>
      <c r="Y11" s="19"/>
      <c r="Z11" s="20"/>
      <c r="AA11" s="42"/>
      <c r="AB11" s="10"/>
      <c r="AC11" s="43"/>
      <c r="AD11" s="21">
        <f>COUNTIF(C11:AC11,"○")</f>
        <v>0</v>
      </c>
      <c r="AE11" s="21">
        <f>COUNTIF(C11:AC11,"△")</f>
        <v>0</v>
      </c>
      <c r="AF11" s="22">
        <f>COUNTIF(C11:AC11,"●")</f>
        <v>0</v>
      </c>
      <c r="AG11" s="23">
        <f>AD11*3+AE11*1</f>
        <v>0</v>
      </c>
      <c r="AH11" s="17">
        <f t="shared" si="5"/>
        <v>0</v>
      </c>
      <c r="AI11" s="17">
        <f t="shared" si="6"/>
        <v>0</v>
      </c>
      <c r="AJ11" s="17">
        <f>AH11-AI11</f>
        <v>0</v>
      </c>
    </row>
    <row r="12" spans="2:36" ht="15.75" customHeight="1">
      <c r="B12" s="70" t="s">
        <v>268</v>
      </c>
      <c r="C12" s="8"/>
      <c r="D12" s="14"/>
      <c r="E12" s="9"/>
      <c r="F12" s="8"/>
      <c r="G12" s="14"/>
      <c r="H12" s="9"/>
      <c r="I12" s="8"/>
      <c r="J12" s="15"/>
      <c r="K12" s="9"/>
      <c r="L12" s="8"/>
      <c r="M12" s="15"/>
      <c r="N12" s="9"/>
      <c r="O12" s="8"/>
      <c r="P12" s="14"/>
      <c r="Q12" s="9"/>
      <c r="R12" s="8"/>
      <c r="S12" s="7"/>
      <c r="T12" s="9"/>
      <c r="U12" s="8"/>
      <c r="V12" s="7"/>
      <c r="W12" s="9"/>
      <c r="X12" s="7"/>
      <c r="Y12" s="7"/>
      <c r="Z12" s="7"/>
      <c r="AA12" s="18"/>
      <c r="AB12" s="19"/>
      <c r="AC12" s="20"/>
      <c r="AD12" s="21">
        <f>COUNTIF(C12:AC12,"○")</f>
        <v>0</v>
      </c>
      <c r="AE12" s="21">
        <f>COUNTIF(C12:AC12,"△")</f>
        <v>0</v>
      </c>
      <c r="AF12" s="22">
        <f>COUNTIF(C12:AC12,"●")</f>
        <v>0</v>
      </c>
      <c r="AG12" s="23">
        <f>AD12*3+AE12*1</f>
        <v>0</v>
      </c>
      <c r="AH12" s="17">
        <f>C12+F12+I12+L12+O12+R12+U12+X12+AA12</f>
        <v>0</v>
      </c>
      <c r="AI12" s="17">
        <f>E12+H12+K12+N12+Q12+T12+W12+Z12+AC12</f>
        <v>0</v>
      </c>
      <c r="AJ12" s="17">
        <f>AH12-AI12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</sheetData>
  <sheetProtection/>
  <mergeCells count="9">
    <mergeCell ref="AA3:AC3"/>
    <mergeCell ref="C3:E3"/>
    <mergeCell ref="F3:H3"/>
    <mergeCell ref="L3:N3"/>
    <mergeCell ref="O3:Q3"/>
    <mergeCell ref="I3:K3"/>
    <mergeCell ref="R3:T3"/>
    <mergeCell ref="U3:W3"/>
    <mergeCell ref="X3:Z3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1" fitToWidth="1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showGridLines="0" zoomScalePageLayoutView="0" workbookViewId="0" topLeftCell="A1">
      <selection activeCell="A1" sqref="A1"/>
    </sheetView>
  </sheetViews>
  <sheetFormatPr defaultColWidth="11" defaultRowHeight="15"/>
  <cols>
    <col min="1" max="1" width="0.59375" style="16" customWidth="1"/>
    <col min="2" max="2" width="18.69921875" style="0" customWidth="1"/>
    <col min="3" max="14" width="2.69921875" style="0" customWidth="1"/>
    <col min="15" max="22" width="4.3984375" style="0" customWidth="1"/>
  </cols>
  <sheetData>
    <row r="1" spans="2:21" ht="15.75" customHeight="1">
      <c r="B1" s="24" t="s">
        <v>38</v>
      </c>
      <c r="O1" s="2"/>
      <c r="P1" s="2"/>
      <c r="Q1" s="2"/>
      <c r="R1" s="2"/>
      <c r="S1" s="2"/>
      <c r="T1" s="2"/>
      <c r="U1" s="2"/>
    </row>
    <row r="2" spans="2:21" ht="15.75" customHeight="1">
      <c r="B2" s="3" t="s">
        <v>38</v>
      </c>
      <c r="O2" s="2"/>
      <c r="P2" s="2"/>
      <c r="Q2" s="2"/>
      <c r="R2" s="2"/>
      <c r="S2" s="2"/>
      <c r="T2" s="2"/>
      <c r="U2" s="2"/>
    </row>
    <row r="3" spans="1:22" ht="15.75" customHeight="1">
      <c r="A3" s="83" t="s">
        <v>73</v>
      </c>
      <c r="B3" s="6" t="s">
        <v>72</v>
      </c>
      <c r="C3" s="111" t="s">
        <v>51</v>
      </c>
      <c r="D3" s="111"/>
      <c r="E3" s="111"/>
      <c r="F3" s="111" t="s">
        <v>42</v>
      </c>
      <c r="G3" s="111"/>
      <c r="H3" s="111"/>
      <c r="I3" s="111" t="s">
        <v>70</v>
      </c>
      <c r="J3" s="111"/>
      <c r="K3" s="111"/>
      <c r="L3" s="108" t="s">
        <v>71</v>
      </c>
      <c r="M3" s="109"/>
      <c r="N3" s="110"/>
      <c r="O3" s="4" t="s">
        <v>0</v>
      </c>
      <c r="P3" s="4" t="s">
        <v>6</v>
      </c>
      <c r="Q3" s="4" t="s">
        <v>7</v>
      </c>
      <c r="R3" s="1" t="s">
        <v>1</v>
      </c>
      <c r="S3" s="1" t="s">
        <v>4</v>
      </c>
      <c r="T3" s="5" t="s">
        <v>2</v>
      </c>
      <c r="U3" s="5" t="s">
        <v>3</v>
      </c>
      <c r="V3" s="5" t="s">
        <v>5</v>
      </c>
    </row>
    <row r="4" spans="1:22" ht="15.75" customHeight="1">
      <c r="A4" s="114"/>
      <c r="B4" s="122" t="s">
        <v>68</v>
      </c>
      <c r="C4" s="32"/>
      <c r="D4" s="33"/>
      <c r="E4" s="34"/>
      <c r="F4" s="28"/>
      <c r="G4" s="31"/>
      <c r="H4" s="30"/>
      <c r="I4" s="28"/>
      <c r="J4" s="31"/>
      <c r="K4" s="30"/>
      <c r="L4" s="29"/>
      <c r="M4" s="41"/>
      <c r="N4" s="29"/>
      <c r="O4" s="118"/>
      <c r="P4" s="118"/>
      <c r="Q4" s="118"/>
      <c r="R4" s="118"/>
      <c r="S4" s="120"/>
      <c r="T4" s="118"/>
      <c r="U4" s="116"/>
      <c r="V4" s="116">
        <f>T4-U4</f>
        <v>0</v>
      </c>
    </row>
    <row r="5" spans="1:22" ht="15.75" customHeight="1">
      <c r="A5" s="115"/>
      <c r="B5" s="122"/>
      <c r="C5" s="35"/>
      <c r="D5" s="36"/>
      <c r="E5" s="37"/>
      <c r="F5" s="28"/>
      <c r="G5" s="31"/>
      <c r="H5" s="30"/>
      <c r="I5" s="28"/>
      <c r="J5" s="41"/>
      <c r="K5" s="30"/>
      <c r="L5" s="29"/>
      <c r="M5" s="41"/>
      <c r="N5" s="29"/>
      <c r="O5" s="119"/>
      <c r="P5" s="119"/>
      <c r="Q5" s="119"/>
      <c r="R5" s="119"/>
      <c r="S5" s="121"/>
      <c r="T5" s="119"/>
      <c r="U5" s="117"/>
      <c r="V5" s="117"/>
    </row>
    <row r="6" spans="1:22" ht="15.75" customHeight="1">
      <c r="A6" s="114"/>
      <c r="B6" s="122" t="s">
        <v>69</v>
      </c>
      <c r="C6" s="28"/>
      <c r="D6" s="31"/>
      <c r="E6" s="30"/>
      <c r="F6" s="32"/>
      <c r="G6" s="33"/>
      <c r="H6" s="34"/>
      <c r="I6" s="28"/>
      <c r="J6" s="41"/>
      <c r="K6" s="30"/>
      <c r="L6" s="29"/>
      <c r="M6" s="41"/>
      <c r="N6" s="29"/>
      <c r="O6" s="118"/>
      <c r="P6" s="118"/>
      <c r="Q6" s="118"/>
      <c r="R6" s="118"/>
      <c r="S6" s="120"/>
      <c r="T6" s="118"/>
      <c r="U6" s="116"/>
      <c r="V6" s="116">
        <f>T6-U6</f>
        <v>0</v>
      </c>
    </row>
    <row r="7" spans="1:22" ht="15.75" customHeight="1">
      <c r="A7" s="115"/>
      <c r="B7" s="122"/>
      <c r="C7" s="28"/>
      <c r="D7" s="41"/>
      <c r="E7" s="30"/>
      <c r="F7" s="35"/>
      <c r="G7" s="36"/>
      <c r="H7" s="37"/>
      <c r="I7" s="28"/>
      <c r="J7" s="41"/>
      <c r="K7" s="30"/>
      <c r="L7" s="29"/>
      <c r="M7" s="41"/>
      <c r="N7" s="29"/>
      <c r="O7" s="119"/>
      <c r="P7" s="119"/>
      <c r="Q7" s="119"/>
      <c r="R7" s="119"/>
      <c r="S7" s="121"/>
      <c r="T7" s="119"/>
      <c r="U7" s="117"/>
      <c r="V7" s="117"/>
    </row>
    <row r="8" spans="1:22" ht="15.75" customHeight="1">
      <c r="A8" s="114"/>
      <c r="B8" s="122" t="s">
        <v>66</v>
      </c>
      <c r="C8" s="28"/>
      <c r="D8" s="41"/>
      <c r="E8" s="30"/>
      <c r="F8" s="28"/>
      <c r="G8" s="31"/>
      <c r="H8" s="30"/>
      <c r="I8" s="32"/>
      <c r="J8" s="33"/>
      <c r="K8" s="34"/>
      <c r="L8" s="46"/>
      <c r="M8" s="39"/>
      <c r="N8" s="47"/>
      <c r="O8" s="118"/>
      <c r="P8" s="118"/>
      <c r="Q8" s="118"/>
      <c r="R8" s="118"/>
      <c r="S8" s="120"/>
      <c r="T8" s="118"/>
      <c r="U8" s="116"/>
      <c r="V8" s="116">
        <f>T8-U8</f>
        <v>0</v>
      </c>
    </row>
    <row r="9" spans="1:22" ht="15.75" customHeight="1">
      <c r="A9" s="115"/>
      <c r="B9" s="122"/>
      <c r="C9" s="28"/>
      <c r="D9" s="31"/>
      <c r="E9" s="30"/>
      <c r="F9" s="28"/>
      <c r="G9" s="31"/>
      <c r="H9" s="30"/>
      <c r="I9" s="35"/>
      <c r="J9" s="36"/>
      <c r="K9" s="37"/>
      <c r="L9" s="66"/>
      <c r="M9" s="85"/>
      <c r="N9" s="66"/>
      <c r="O9" s="119"/>
      <c r="P9" s="119"/>
      <c r="Q9" s="119"/>
      <c r="R9" s="119"/>
      <c r="S9" s="121"/>
      <c r="T9" s="119"/>
      <c r="U9" s="117"/>
      <c r="V9" s="117"/>
    </row>
    <row r="10" spans="1:22" ht="15.75" customHeight="1">
      <c r="A10" s="114"/>
      <c r="B10" s="122" t="s">
        <v>67</v>
      </c>
      <c r="C10" s="28"/>
      <c r="D10" s="31"/>
      <c r="E10" s="30"/>
      <c r="F10" s="28"/>
      <c r="G10" s="31"/>
      <c r="H10" s="30"/>
      <c r="I10" s="28"/>
      <c r="J10" s="31"/>
      <c r="K10" s="30"/>
      <c r="L10" s="33"/>
      <c r="M10" s="33"/>
      <c r="N10" s="33"/>
      <c r="O10" s="118"/>
      <c r="P10" s="118"/>
      <c r="Q10" s="118"/>
      <c r="R10" s="118"/>
      <c r="S10" s="120"/>
      <c r="T10" s="118"/>
      <c r="U10" s="116"/>
      <c r="V10" s="116">
        <f>T10-U10</f>
        <v>0</v>
      </c>
    </row>
    <row r="11" spans="1:22" ht="15.75" customHeight="1">
      <c r="A11" s="115"/>
      <c r="B11" s="122"/>
      <c r="C11" s="28"/>
      <c r="D11" s="31"/>
      <c r="E11" s="30"/>
      <c r="F11" s="28"/>
      <c r="G11" s="31"/>
      <c r="H11" s="30"/>
      <c r="I11" s="28"/>
      <c r="J11" s="31"/>
      <c r="K11" s="30"/>
      <c r="L11" s="36"/>
      <c r="M11" s="36"/>
      <c r="N11" s="36"/>
      <c r="O11" s="119"/>
      <c r="P11" s="119"/>
      <c r="Q11" s="119"/>
      <c r="R11" s="119"/>
      <c r="S11" s="121"/>
      <c r="T11" s="119"/>
      <c r="U11" s="117"/>
      <c r="V11" s="117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</sheetData>
  <sheetProtection/>
  <mergeCells count="44">
    <mergeCell ref="B4:B5"/>
    <mergeCell ref="B6:B7"/>
    <mergeCell ref="B8:B9"/>
    <mergeCell ref="B10:B11"/>
    <mergeCell ref="O8:O9"/>
    <mergeCell ref="P10:P11"/>
    <mergeCell ref="S4:S5"/>
    <mergeCell ref="Q4:Q5"/>
    <mergeCell ref="R4:R5"/>
    <mergeCell ref="R6:R7"/>
    <mergeCell ref="R8:R9"/>
    <mergeCell ref="R10:R11"/>
    <mergeCell ref="S10:S11"/>
    <mergeCell ref="S6:S7"/>
    <mergeCell ref="T8:T9"/>
    <mergeCell ref="Q8:Q9"/>
    <mergeCell ref="O10:O11"/>
    <mergeCell ref="Q10:Q11"/>
    <mergeCell ref="C3:E3"/>
    <mergeCell ref="F3:H3"/>
    <mergeCell ref="P6:P7"/>
    <mergeCell ref="L3:N3"/>
    <mergeCell ref="P8:P9"/>
    <mergeCell ref="T4:T5"/>
    <mergeCell ref="T6:T7"/>
    <mergeCell ref="U4:U5"/>
    <mergeCell ref="U10:U11"/>
    <mergeCell ref="U8:U9"/>
    <mergeCell ref="V10:V11"/>
    <mergeCell ref="I3:K3"/>
    <mergeCell ref="P4:P5"/>
    <mergeCell ref="O4:O5"/>
    <mergeCell ref="O6:O7"/>
    <mergeCell ref="S8:S9"/>
    <mergeCell ref="A4:A5"/>
    <mergeCell ref="A6:A7"/>
    <mergeCell ref="A8:A9"/>
    <mergeCell ref="A10:A11"/>
    <mergeCell ref="V8:V9"/>
    <mergeCell ref="T10:T11"/>
    <mergeCell ref="Q6:Q7"/>
    <mergeCell ref="V4:V5"/>
    <mergeCell ref="V6:V7"/>
    <mergeCell ref="U6:U7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orientation="landscape" paperSize="9" scal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.8984375" style="51" customWidth="1"/>
    <col min="2" max="2" width="3.09765625" style="65" customWidth="1"/>
    <col min="3" max="3" width="22.8984375" style="51" customWidth="1"/>
    <col min="4" max="4" width="3.09765625" style="65" customWidth="1"/>
    <col min="5" max="5" width="22.8984375" style="51" customWidth="1"/>
    <col min="6" max="6" width="3.09765625" style="65" customWidth="1"/>
    <col min="7" max="7" width="22.8984375" style="51" customWidth="1"/>
    <col min="8" max="8" width="3.09765625" style="65" customWidth="1"/>
    <col min="9" max="9" width="22.8984375" style="51" customWidth="1"/>
    <col min="10" max="10" width="3.09765625" style="65" customWidth="1"/>
    <col min="11" max="11" width="22.8984375" style="51" customWidth="1"/>
    <col min="12" max="12" width="3.09765625" style="65" customWidth="1"/>
    <col min="13" max="13" width="22.8984375" style="51" customWidth="1"/>
    <col min="14" max="14" width="3.09765625" style="65" customWidth="1"/>
    <col min="15" max="15" width="22.8984375" style="51" customWidth="1"/>
    <col min="16" max="16384" width="9" style="51" customWidth="1"/>
  </cols>
  <sheetData>
    <row r="1" spans="1:14" ht="22.5" customHeight="1">
      <c r="A1" s="50"/>
      <c r="B1" s="124" t="s">
        <v>75</v>
      </c>
      <c r="C1" s="124"/>
      <c r="D1" s="124"/>
      <c r="E1" s="124"/>
      <c r="F1" s="124"/>
      <c r="G1" s="124"/>
      <c r="H1" s="51"/>
      <c r="J1" s="51"/>
      <c r="L1" s="51"/>
      <c r="N1" s="51"/>
    </row>
    <row r="2" spans="2:15" s="52" customFormat="1" ht="21" customHeight="1">
      <c r="B2" s="123" t="s">
        <v>25</v>
      </c>
      <c r="C2" s="123"/>
      <c r="D2" s="123" t="s">
        <v>26</v>
      </c>
      <c r="E2" s="123"/>
      <c r="F2" s="123" t="s">
        <v>27</v>
      </c>
      <c r="G2" s="123"/>
      <c r="H2" s="123" t="s">
        <v>28</v>
      </c>
      <c r="I2" s="123"/>
      <c r="J2" s="123" t="s">
        <v>31</v>
      </c>
      <c r="K2" s="123"/>
      <c r="L2" s="123" t="s">
        <v>32</v>
      </c>
      <c r="M2" s="123"/>
      <c r="N2" s="123" t="s">
        <v>8</v>
      </c>
      <c r="O2" s="123"/>
    </row>
    <row r="3" spans="2:15" ht="16.5" customHeight="1">
      <c r="B3" s="53"/>
      <c r="C3" s="54" t="s">
        <v>76</v>
      </c>
      <c r="D3" s="53"/>
      <c r="E3" s="54" t="s">
        <v>79</v>
      </c>
      <c r="F3" s="53"/>
      <c r="G3" s="54" t="s">
        <v>82</v>
      </c>
      <c r="H3" s="53"/>
      <c r="I3" s="54" t="s">
        <v>29</v>
      </c>
      <c r="J3" s="53"/>
      <c r="K3" s="54" t="s">
        <v>234</v>
      </c>
      <c r="L3" s="53"/>
      <c r="M3" s="54" t="s">
        <v>237</v>
      </c>
      <c r="N3" s="53"/>
      <c r="O3" s="54" t="s">
        <v>64</v>
      </c>
    </row>
    <row r="4" spans="1:15" ht="18" customHeight="1">
      <c r="A4" s="55"/>
      <c r="B4" s="56">
        <v>1</v>
      </c>
      <c r="C4" s="57" t="s">
        <v>99</v>
      </c>
      <c r="D4" s="56">
        <v>1</v>
      </c>
      <c r="E4" s="57" t="s">
        <v>95</v>
      </c>
      <c r="F4" s="56">
        <v>1</v>
      </c>
      <c r="G4" s="57" t="s">
        <v>101</v>
      </c>
      <c r="H4" s="56">
        <v>1</v>
      </c>
      <c r="I4" s="57" t="s">
        <v>149</v>
      </c>
      <c r="J4" s="56">
        <v>1</v>
      </c>
      <c r="K4" s="57" t="s">
        <v>249</v>
      </c>
      <c r="L4" s="56">
        <v>1</v>
      </c>
      <c r="M4" s="57" t="s">
        <v>241</v>
      </c>
      <c r="N4" s="56">
        <v>1</v>
      </c>
      <c r="O4" s="57" t="s">
        <v>115</v>
      </c>
    </row>
    <row r="5" spans="1:15" ht="18" customHeight="1">
      <c r="A5" s="55"/>
      <c r="B5" s="58">
        <v>2</v>
      </c>
      <c r="C5" s="59" t="s">
        <v>102</v>
      </c>
      <c r="D5" s="58">
        <v>2</v>
      </c>
      <c r="E5" s="59" t="s">
        <v>110</v>
      </c>
      <c r="F5" s="58">
        <v>2</v>
      </c>
      <c r="G5" s="59" t="s">
        <v>103</v>
      </c>
      <c r="H5" s="58">
        <v>2</v>
      </c>
      <c r="I5" s="59" t="s">
        <v>185</v>
      </c>
      <c r="J5" s="58">
        <v>2</v>
      </c>
      <c r="K5" s="59" t="s">
        <v>240</v>
      </c>
      <c r="L5" s="58">
        <v>2</v>
      </c>
      <c r="M5" s="59" t="s">
        <v>271</v>
      </c>
      <c r="N5" s="58">
        <v>2</v>
      </c>
      <c r="O5" s="59" t="s">
        <v>65</v>
      </c>
    </row>
    <row r="6" spans="1:15" ht="18" customHeight="1">
      <c r="A6" s="55"/>
      <c r="B6" s="58">
        <v>3</v>
      </c>
      <c r="C6" s="59" t="s">
        <v>109</v>
      </c>
      <c r="D6" s="58">
        <v>3</v>
      </c>
      <c r="E6" s="59" t="s">
        <v>125</v>
      </c>
      <c r="F6" s="58">
        <v>3</v>
      </c>
      <c r="G6" s="59" t="s">
        <v>111</v>
      </c>
      <c r="H6" s="58">
        <v>3</v>
      </c>
      <c r="I6" s="59" t="s">
        <v>98</v>
      </c>
      <c r="J6" s="58">
        <v>3</v>
      </c>
      <c r="K6" s="59" t="s">
        <v>248</v>
      </c>
      <c r="L6" s="58">
        <v>3</v>
      </c>
      <c r="M6" s="59" t="s">
        <v>246</v>
      </c>
      <c r="N6" s="58">
        <v>3</v>
      </c>
      <c r="O6" s="59" t="s">
        <v>66</v>
      </c>
    </row>
    <row r="7" spans="1:15" ht="18" customHeight="1">
      <c r="A7" s="55"/>
      <c r="B7" s="58">
        <v>4</v>
      </c>
      <c r="C7" s="59" t="s">
        <v>121</v>
      </c>
      <c r="D7" s="58">
        <v>4</v>
      </c>
      <c r="E7" s="59" t="s">
        <v>142</v>
      </c>
      <c r="F7" s="58">
        <v>4</v>
      </c>
      <c r="G7" s="59" t="s">
        <v>122</v>
      </c>
      <c r="H7" s="58">
        <v>4</v>
      </c>
      <c r="I7" s="59" t="s">
        <v>134</v>
      </c>
      <c r="J7" s="58">
        <v>4</v>
      </c>
      <c r="K7" s="59" t="s">
        <v>261</v>
      </c>
      <c r="L7" s="58">
        <v>4</v>
      </c>
      <c r="M7" s="59" t="s">
        <v>254</v>
      </c>
      <c r="N7" s="60">
        <v>4</v>
      </c>
      <c r="O7" s="68" t="s">
        <v>67</v>
      </c>
    </row>
    <row r="8" spans="1:15" ht="18" customHeight="1">
      <c r="A8" s="55"/>
      <c r="B8" s="58">
        <v>5</v>
      </c>
      <c r="C8" s="59" t="s">
        <v>124</v>
      </c>
      <c r="D8" s="58">
        <v>5</v>
      </c>
      <c r="E8" s="59" t="s">
        <v>146</v>
      </c>
      <c r="F8" s="58">
        <v>5</v>
      </c>
      <c r="G8" s="59" t="s">
        <v>137</v>
      </c>
      <c r="H8" s="58">
        <v>5</v>
      </c>
      <c r="I8" s="59" t="s">
        <v>138</v>
      </c>
      <c r="J8" s="58">
        <v>5</v>
      </c>
      <c r="K8" s="59" t="s">
        <v>242</v>
      </c>
      <c r="L8" s="58">
        <v>5</v>
      </c>
      <c r="M8" s="59" t="s">
        <v>256</v>
      </c>
      <c r="N8" s="51"/>
      <c r="O8" s="51" t="s">
        <v>238</v>
      </c>
    </row>
    <row r="9" spans="1:14" ht="18" customHeight="1">
      <c r="A9" s="55"/>
      <c r="B9" s="58">
        <v>6</v>
      </c>
      <c r="C9" s="59" t="s">
        <v>135</v>
      </c>
      <c r="D9" s="58">
        <v>6</v>
      </c>
      <c r="E9" s="59" t="s">
        <v>162</v>
      </c>
      <c r="F9" s="58">
        <v>6</v>
      </c>
      <c r="G9" s="59" t="s">
        <v>165</v>
      </c>
      <c r="H9" s="58">
        <v>6</v>
      </c>
      <c r="I9" s="59" t="s">
        <v>182</v>
      </c>
      <c r="J9" s="58">
        <v>6</v>
      </c>
      <c r="K9" s="59" t="s">
        <v>259</v>
      </c>
      <c r="L9" s="58">
        <v>6</v>
      </c>
      <c r="M9" s="59" t="s">
        <v>258</v>
      </c>
      <c r="N9" s="51"/>
    </row>
    <row r="10" spans="1:14" ht="18" customHeight="1">
      <c r="A10" s="55"/>
      <c r="B10" s="58">
        <v>7</v>
      </c>
      <c r="C10" s="59" t="s">
        <v>145</v>
      </c>
      <c r="D10" s="58">
        <v>7</v>
      </c>
      <c r="E10" s="59" t="s">
        <v>169</v>
      </c>
      <c r="F10" s="58">
        <v>7</v>
      </c>
      <c r="G10" s="59" t="s">
        <v>170</v>
      </c>
      <c r="H10" s="58">
        <v>7</v>
      </c>
      <c r="I10" s="59" t="s">
        <v>153</v>
      </c>
      <c r="J10" s="58">
        <v>7</v>
      </c>
      <c r="K10" s="59" t="s">
        <v>264</v>
      </c>
      <c r="L10" s="58">
        <v>7</v>
      </c>
      <c r="M10" s="59" t="s">
        <v>260</v>
      </c>
      <c r="N10" s="51"/>
    </row>
    <row r="11" spans="1:14" ht="18" customHeight="1">
      <c r="A11" s="55"/>
      <c r="B11" s="58">
        <v>8</v>
      </c>
      <c r="C11" s="59" t="s">
        <v>180</v>
      </c>
      <c r="D11" s="58">
        <v>8</v>
      </c>
      <c r="E11" s="59" t="s">
        <v>184</v>
      </c>
      <c r="F11" s="58">
        <v>8</v>
      </c>
      <c r="G11" s="59" t="s">
        <v>178</v>
      </c>
      <c r="H11" s="58">
        <v>8</v>
      </c>
      <c r="I11" s="59" t="s">
        <v>104</v>
      </c>
      <c r="J11" s="58">
        <v>8</v>
      </c>
      <c r="K11" s="59" t="s">
        <v>263</v>
      </c>
      <c r="L11" s="58">
        <v>8</v>
      </c>
      <c r="M11" s="59" t="s">
        <v>262</v>
      </c>
      <c r="N11" s="51"/>
    </row>
    <row r="12" spans="1:14" ht="18" customHeight="1">
      <c r="A12" s="55"/>
      <c r="B12" s="58">
        <v>9</v>
      </c>
      <c r="C12" s="59" t="s">
        <v>192</v>
      </c>
      <c r="D12" s="58">
        <v>9</v>
      </c>
      <c r="E12" s="59" t="s">
        <v>202</v>
      </c>
      <c r="F12" s="58">
        <v>9</v>
      </c>
      <c r="G12" s="59" t="s">
        <v>198</v>
      </c>
      <c r="H12" s="58">
        <v>9</v>
      </c>
      <c r="I12" s="59" t="s">
        <v>108</v>
      </c>
      <c r="J12" s="58"/>
      <c r="K12" s="59"/>
      <c r="L12" s="60">
        <v>9</v>
      </c>
      <c r="M12" s="68" t="s">
        <v>268</v>
      </c>
      <c r="N12" s="51"/>
    </row>
    <row r="13" spans="1:14" ht="18" customHeight="1">
      <c r="A13" s="55"/>
      <c r="B13" s="58">
        <v>10</v>
      </c>
      <c r="C13" s="59" t="s">
        <v>201</v>
      </c>
      <c r="D13" s="58">
        <v>10</v>
      </c>
      <c r="E13" s="59" t="s">
        <v>207</v>
      </c>
      <c r="F13" s="58">
        <v>10</v>
      </c>
      <c r="G13" s="59" t="s">
        <v>203</v>
      </c>
      <c r="H13" s="58">
        <v>10</v>
      </c>
      <c r="I13" s="59" t="s">
        <v>171</v>
      </c>
      <c r="J13" s="58"/>
      <c r="K13" s="59"/>
      <c r="L13" s="51"/>
      <c r="N13" s="51"/>
    </row>
    <row r="14" spans="1:14" ht="18" customHeight="1">
      <c r="A14" s="55"/>
      <c r="B14" s="58">
        <v>11</v>
      </c>
      <c r="C14" s="59" t="s">
        <v>206</v>
      </c>
      <c r="D14" s="86"/>
      <c r="E14" s="62"/>
      <c r="F14" s="58">
        <v>11</v>
      </c>
      <c r="G14" s="59" t="s">
        <v>212</v>
      </c>
      <c r="H14" s="86"/>
      <c r="I14" s="62"/>
      <c r="J14" s="86"/>
      <c r="K14" s="62"/>
      <c r="L14" s="51"/>
      <c r="N14" s="51"/>
    </row>
    <row r="15" spans="1:14" ht="18" customHeight="1">
      <c r="A15" s="55"/>
      <c r="B15" s="53"/>
      <c r="C15" s="54" t="s">
        <v>77</v>
      </c>
      <c r="D15" s="53"/>
      <c r="E15" s="54" t="s">
        <v>80</v>
      </c>
      <c r="F15" s="53"/>
      <c r="G15" s="54" t="s">
        <v>239</v>
      </c>
      <c r="H15" s="53"/>
      <c r="I15" s="54" t="s">
        <v>84</v>
      </c>
      <c r="J15" s="53"/>
      <c r="K15" s="54" t="s">
        <v>235</v>
      </c>
      <c r="L15" s="51"/>
      <c r="N15" s="51"/>
    </row>
    <row r="16" spans="1:14" ht="18" customHeight="1">
      <c r="A16" s="55"/>
      <c r="B16" s="56">
        <v>12</v>
      </c>
      <c r="C16" s="61" t="s">
        <v>105</v>
      </c>
      <c r="D16" s="56">
        <v>11</v>
      </c>
      <c r="E16" s="61" t="s">
        <v>100</v>
      </c>
      <c r="F16" s="56">
        <v>12</v>
      </c>
      <c r="G16" s="61" t="s">
        <v>114</v>
      </c>
      <c r="H16" s="56">
        <v>11</v>
      </c>
      <c r="I16" s="61" t="s">
        <v>179</v>
      </c>
      <c r="J16" s="58">
        <v>9</v>
      </c>
      <c r="K16" s="59" t="s">
        <v>251</v>
      </c>
      <c r="N16" s="51"/>
    </row>
    <row r="17" spans="1:14" ht="16.5">
      <c r="A17" s="55"/>
      <c r="B17" s="58">
        <v>13</v>
      </c>
      <c r="C17" s="59" t="s">
        <v>113</v>
      </c>
      <c r="D17" s="58">
        <v>12</v>
      </c>
      <c r="E17" s="59" t="s">
        <v>128</v>
      </c>
      <c r="F17" s="58">
        <v>13</v>
      </c>
      <c r="G17" s="59" t="s">
        <v>129</v>
      </c>
      <c r="H17" s="58">
        <v>12</v>
      </c>
      <c r="I17" s="59" t="s">
        <v>112</v>
      </c>
      <c r="J17" s="58">
        <v>10</v>
      </c>
      <c r="K17" s="59" t="s">
        <v>255</v>
      </c>
      <c r="N17" s="51"/>
    </row>
    <row r="18" spans="1:14" ht="18" customHeight="1">
      <c r="A18" s="55"/>
      <c r="B18" s="58">
        <v>14</v>
      </c>
      <c r="C18" s="62" t="s">
        <v>127</v>
      </c>
      <c r="D18" s="58">
        <v>13</v>
      </c>
      <c r="E18" s="59" t="s">
        <v>132</v>
      </c>
      <c r="F18" s="58">
        <v>14</v>
      </c>
      <c r="G18" s="62" t="s">
        <v>140</v>
      </c>
      <c r="H18" s="58">
        <v>13</v>
      </c>
      <c r="I18" s="59" t="s">
        <v>166</v>
      </c>
      <c r="J18" s="58">
        <v>11</v>
      </c>
      <c r="K18" s="91" t="s">
        <v>247</v>
      </c>
      <c r="N18" s="51"/>
    </row>
    <row r="19" spans="1:14" ht="18" customHeight="1">
      <c r="A19" s="55"/>
      <c r="B19" s="58">
        <v>15</v>
      </c>
      <c r="C19" s="63" t="s">
        <v>131</v>
      </c>
      <c r="D19" s="58">
        <v>14</v>
      </c>
      <c r="E19" s="59" t="s">
        <v>136</v>
      </c>
      <c r="F19" s="58">
        <v>15</v>
      </c>
      <c r="G19" s="63" t="s">
        <v>143</v>
      </c>
      <c r="H19" s="58">
        <v>14</v>
      </c>
      <c r="I19" s="59" t="s">
        <v>199</v>
      </c>
      <c r="J19" s="58">
        <v>12</v>
      </c>
      <c r="K19" s="59" t="s">
        <v>253</v>
      </c>
      <c r="N19" s="51"/>
    </row>
    <row r="20" spans="1:14" ht="18" customHeight="1">
      <c r="A20" s="55"/>
      <c r="B20" s="58">
        <v>16</v>
      </c>
      <c r="C20" s="63" t="s">
        <v>139</v>
      </c>
      <c r="D20" s="58">
        <v>15</v>
      </c>
      <c r="E20" s="59" t="s">
        <v>151</v>
      </c>
      <c r="F20" s="58">
        <v>16</v>
      </c>
      <c r="G20" s="63" t="s">
        <v>148</v>
      </c>
      <c r="H20" s="58">
        <v>15</v>
      </c>
      <c r="I20" s="59" t="s">
        <v>204</v>
      </c>
      <c r="J20" s="58">
        <v>13</v>
      </c>
      <c r="K20" s="59" t="s">
        <v>269</v>
      </c>
      <c r="N20" s="51"/>
    </row>
    <row r="21" spans="1:14" ht="18" customHeight="1">
      <c r="A21" s="55"/>
      <c r="B21" s="58">
        <v>17</v>
      </c>
      <c r="C21" s="63" t="s">
        <v>141</v>
      </c>
      <c r="D21" s="58">
        <v>16</v>
      </c>
      <c r="E21" s="59" t="s">
        <v>155</v>
      </c>
      <c r="F21" s="58">
        <v>17</v>
      </c>
      <c r="G21" s="63" t="s">
        <v>156</v>
      </c>
      <c r="H21" s="58">
        <v>16</v>
      </c>
      <c r="I21" s="59" t="s">
        <v>158</v>
      </c>
      <c r="J21" s="58">
        <v>14</v>
      </c>
      <c r="K21" s="59" t="s">
        <v>267</v>
      </c>
      <c r="L21" s="51"/>
      <c r="N21" s="51"/>
    </row>
    <row r="22" spans="1:14" ht="18" customHeight="1">
      <c r="A22" s="55"/>
      <c r="B22" s="58">
        <v>18</v>
      </c>
      <c r="C22" s="63" t="s">
        <v>150</v>
      </c>
      <c r="D22" s="58">
        <v>17</v>
      </c>
      <c r="E22" s="59" t="s">
        <v>193</v>
      </c>
      <c r="F22" s="58">
        <v>18</v>
      </c>
      <c r="G22" s="63" t="s">
        <v>163</v>
      </c>
      <c r="H22" s="58">
        <v>17</v>
      </c>
      <c r="I22" s="59" t="s">
        <v>130</v>
      </c>
      <c r="J22" s="58">
        <v>15</v>
      </c>
      <c r="K22" s="59" t="s">
        <v>244</v>
      </c>
      <c r="L22" s="51"/>
      <c r="N22" s="51"/>
    </row>
    <row r="23" spans="1:14" ht="18" customHeight="1">
      <c r="A23" s="55"/>
      <c r="B23" s="58">
        <v>19</v>
      </c>
      <c r="C23" s="63" t="s">
        <v>154</v>
      </c>
      <c r="D23" s="58">
        <v>18</v>
      </c>
      <c r="E23" s="59" t="s">
        <v>194</v>
      </c>
      <c r="F23" s="58">
        <v>19</v>
      </c>
      <c r="G23" s="63" t="s">
        <v>173</v>
      </c>
      <c r="H23" s="58">
        <v>18</v>
      </c>
      <c r="I23" s="59" t="s">
        <v>175</v>
      </c>
      <c r="J23" s="58">
        <v>16</v>
      </c>
      <c r="K23" s="59" t="s">
        <v>270</v>
      </c>
      <c r="N23" s="51"/>
    </row>
    <row r="24" spans="1:14" ht="18" customHeight="1">
      <c r="A24" s="55"/>
      <c r="B24" s="58">
        <v>20</v>
      </c>
      <c r="C24" s="63" t="s">
        <v>168</v>
      </c>
      <c r="D24" s="58">
        <v>19</v>
      </c>
      <c r="E24" s="59" t="s">
        <v>197</v>
      </c>
      <c r="F24" s="58">
        <v>20</v>
      </c>
      <c r="G24" s="63" t="s">
        <v>188</v>
      </c>
      <c r="H24" s="58">
        <v>19</v>
      </c>
      <c r="I24" s="59" t="s">
        <v>213</v>
      </c>
      <c r="J24" s="58"/>
      <c r="K24" s="59"/>
      <c r="N24" s="51"/>
    </row>
    <row r="25" spans="1:14" ht="18" customHeight="1">
      <c r="A25" s="55"/>
      <c r="B25" s="58">
        <v>21</v>
      </c>
      <c r="C25" s="63" t="s">
        <v>183</v>
      </c>
      <c r="D25" s="58"/>
      <c r="E25" s="59"/>
      <c r="F25" s="58">
        <v>21</v>
      </c>
      <c r="G25" s="90" t="s">
        <v>195</v>
      </c>
      <c r="H25" s="58"/>
      <c r="I25" s="59"/>
      <c r="J25" s="58"/>
      <c r="K25" s="59"/>
      <c r="N25" s="51"/>
    </row>
    <row r="26" spans="1:14" ht="18" customHeight="1">
      <c r="A26" s="55"/>
      <c r="B26" s="58">
        <v>22</v>
      </c>
      <c r="C26" s="63" t="s">
        <v>186</v>
      </c>
      <c r="D26" s="58"/>
      <c r="E26" s="59"/>
      <c r="F26" s="58"/>
      <c r="G26" s="63"/>
      <c r="H26" s="58"/>
      <c r="I26" s="59"/>
      <c r="J26" s="58"/>
      <c r="K26" s="59"/>
      <c r="N26" s="51"/>
    </row>
    <row r="27" spans="1:14" ht="18" customHeight="1">
      <c r="A27" s="55"/>
      <c r="B27" s="53"/>
      <c r="C27" s="54" t="s">
        <v>78</v>
      </c>
      <c r="D27" s="64"/>
      <c r="E27" s="54" t="s">
        <v>81</v>
      </c>
      <c r="F27" s="53"/>
      <c r="G27" s="54" t="s">
        <v>83</v>
      </c>
      <c r="H27" s="64"/>
      <c r="I27" s="54" t="s">
        <v>30</v>
      </c>
      <c r="J27" s="53"/>
      <c r="K27" s="54" t="s">
        <v>236</v>
      </c>
      <c r="N27" s="51"/>
    </row>
    <row r="28" spans="1:14" ht="18" customHeight="1">
      <c r="A28" s="55"/>
      <c r="B28" s="56">
        <v>23</v>
      </c>
      <c r="C28" s="61" t="s">
        <v>94</v>
      </c>
      <c r="D28" s="56">
        <v>20</v>
      </c>
      <c r="E28" s="61" t="s">
        <v>96</v>
      </c>
      <c r="F28" s="56">
        <v>22</v>
      </c>
      <c r="G28" s="61" t="s">
        <v>97</v>
      </c>
      <c r="H28" s="56">
        <v>20</v>
      </c>
      <c r="I28" s="61" t="s">
        <v>205</v>
      </c>
      <c r="J28" s="58">
        <v>17</v>
      </c>
      <c r="K28" s="59" t="s">
        <v>250</v>
      </c>
      <c r="N28" s="51"/>
    </row>
    <row r="29" spans="1:14" ht="18" customHeight="1">
      <c r="A29" s="55"/>
      <c r="B29" s="58">
        <v>24</v>
      </c>
      <c r="C29" s="59" t="s">
        <v>116</v>
      </c>
      <c r="D29" s="58">
        <v>21</v>
      </c>
      <c r="E29" s="59" t="s">
        <v>106</v>
      </c>
      <c r="F29" s="58">
        <v>23</v>
      </c>
      <c r="G29" s="59" t="s">
        <v>107</v>
      </c>
      <c r="H29" s="58">
        <v>21</v>
      </c>
      <c r="I29" s="59" t="s">
        <v>196</v>
      </c>
      <c r="J29" s="58">
        <v>18</v>
      </c>
      <c r="K29" s="59" t="s">
        <v>257</v>
      </c>
      <c r="N29" s="51"/>
    </row>
    <row r="30" spans="1:14" ht="18" customHeight="1">
      <c r="A30" s="55"/>
      <c r="B30" s="58">
        <v>25</v>
      </c>
      <c r="C30" s="62" t="s">
        <v>119</v>
      </c>
      <c r="D30" s="58">
        <v>22</v>
      </c>
      <c r="E30" s="62" t="s">
        <v>117</v>
      </c>
      <c r="F30" s="58">
        <v>24</v>
      </c>
      <c r="G30" s="62" t="s">
        <v>118</v>
      </c>
      <c r="H30" s="58">
        <v>22</v>
      </c>
      <c r="I30" s="62" t="s">
        <v>189</v>
      </c>
      <c r="J30" s="58">
        <v>19</v>
      </c>
      <c r="K30" s="91" t="s">
        <v>266</v>
      </c>
      <c r="N30" s="51"/>
    </row>
    <row r="31" spans="1:11" ht="16.5">
      <c r="A31" s="50"/>
      <c r="B31" s="58">
        <v>26</v>
      </c>
      <c r="C31" s="63" t="s">
        <v>147</v>
      </c>
      <c r="D31" s="58">
        <v>23</v>
      </c>
      <c r="E31" s="63" t="s">
        <v>160</v>
      </c>
      <c r="F31" s="58">
        <v>25</v>
      </c>
      <c r="G31" s="63" t="s">
        <v>120</v>
      </c>
      <c r="H31" s="58">
        <v>23</v>
      </c>
      <c r="I31" s="63" t="s">
        <v>157</v>
      </c>
      <c r="J31" s="58">
        <v>20</v>
      </c>
      <c r="K31" s="59" t="s">
        <v>243</v>
      </c>
    </row>
    <row r="32" spans="1:11" ht="18" customHeight="1">
      <c r="A32" s="50"/>
      <c r="B32" s="58">
        <v>27</v>
      </c>
      <c r="C32" s="63" t="s">
        <v>159</v>
      </c>
      <c r="D32" s="58">
        <v>24</v>
      </c>
      <c r="E32" s="63" t="s">
        <v>174</v>
      </c>
      <c r="F32" s="58">
        <v>26</v>
      </c>
      <c r="G32" s="63" t="s">
        <v>126</v>
      </c>
      <c r="H32" s="58">
        <v>24</v>
      </c>
      <c r="I32" s="63" t="s">
        <v>144</v>
      </c>
      <c r="J32" s="58">
        <v>21</v>
      </c>
      <c r="K32" s="59" t="s">
        <v>245</v>
      </c>
    </row>
    <row r="33" spans="1:14" ht="18" customHeight="1">
      <c r="A33" s="50"/>
      <c r="B33" s="58">
        <v>28</v>
      </c>
      <c r="C33" s="63" t="s">
        <v>172</v>
      </c>
      <c r="D33" s="58">
        <v>25</v>
      </c>
      <c r="E33" s="63" t="s">
        <v>177</v>
      </c>
      <c r="F33" s="58">
        <v>27</v>
      </c>
      <c r="G33" s="63" t="s">
        <v>133</v>
      </c>
      <c r="H33" s="58">
        <v>25</v>
      </c>
      <c r="I33" s="63" t="s">
        <v>123</v>
      </c>
      <c r="J33" s="58">
        <v>22</v>
      </c>
      <c r="K33" s="59" t="s">
        <v>252</v>
      </c>
      <c r="N33" s="51"/>
    </row>
    <row r="34" spans="1:14" ht="18" customHeight="1">
      <c r="A34" s="50"/>
      <c r="B34" s="58">
        <v>29</v>
      </c>
      <c r="C34" s="63" t="s">
        <v>176</v>
      </c>
      <c r="D34" s="58">
        <v>26</v>
      </c>
      <c r="E34" s="63" t="s">
        <v>181</v>
      </c>
      <c r="F34" s="58">
        <v>28</v>
      </c>
      <c r="G34" s="63" t="s">
        <v>152</v>
      </c>
      <c r="H34" s="58">
        <v>26</v>
      </c>
      <c r="I34" s="63" t="s">
        <v>167</v>
      </c>
      <c r="J34" s="60">
        <v>23</v>
      </c>
      <c r="K34" s="68" t="s">
        <v>265</v>
      </c>
      <c r="L34" s="51"/>
      <c r="N34" s="51"/>
    </row>
    <row r="35" spans="1:14" ht="18" customHeight="1">
      <c r="A35" s="50"/>
      <c r="B35" s="58">
        <v>30</v>
      </c>
      <c r="C35" s="63" t="s">
        <v>190</v>
      </c>
      <c r="D35" s="58">
        <v>27</v>
      </c>
      <c r="E35" s="63" t="s">
        <v>187</v>
      </c>
      <c r="F35" s="58">
        <v>29</v>
      </c>
      <c r="G35" s="63" t="s">
        <v>161</v>
      </c>
      <c r="H35" s="58">
        <v>27</v>
      </c>
      <c r="I35" s="63" t="s">
        <v>209</v>
      </c>
      <c r="L35" s="51"/>
      <c r="N35" s="51"/>
    </row>
    <row r="36" spans="1:14" ht="18" customHeight="1">
      <c r="A36" s="50"/>
      <c r="B36" s="58">
        <v>31</v>
      </c>
      <c r="C36" s="63" t="s">
        <v>200</v>
      </c>
      <c r="D36" s="60">
        <v>28</v>
      </c>
      <c r="E36" s="67" t="s">
        <v>211</v>
      </c>
      <c r="F36" s="58">
        <v>30</v>
      </c>
      <c r="G36" s="63" t="s">
        <v>191</v>
      </c>
      <c r="H36" s="60">
        <v>28</v>
      </c>
      <c r="I36" s="67" t="s">
        <v>164</v>
      </c>
      <c r="L36" s="51"/>
      <c r="N36" s="51"/>
    </row>
    <row r="37" spans="1:14" ht="18" customHeight="1">
      <c r="A37" s="50"/>
      <c r="B37" s="60">
        <v>32</v>
      </c>
      <c r="C37" s="67" t="s">
        <v>210</v>
      </c>
      <c r="F37" s="60">
        <v>31</v>
      </c>
      <c r="G37" s="67" t="s">
        <v>208</v>
      </c>
      <c r="L37" s="51"/>
      <c r="N37" s="51"/>
    </row>
    <row r="38" spans="6:14" ht="16.5">
      <c r="F38" s="51"/>
      <c r="G38" s="65"/>
      <c r="H38" s="51"/>
      <c r="I38" s="65"/>
      <c r="J38" s="51"/>
      <c r="L38" s="51"/>
      <c r="N38" s="51"/>
    </row>
    <row r="39" spans="6:14" ht="16.5">
      <c r="F39" s="51"/>
      <c r="G39" s="65"/>
      <c r="H39" s="51"/>
      <c r="I39" s="65"/>
      <c r="J39" s="51"/>
      <c r="L39" s="51"/>
      <c r="N39" s="51"/>
    </row>
    <row r="40" spans="6:14" ht="16.5">
      <c r="F40" s="51"/>
      <c r="G40" s="65"/>
      <c r="H40" s="51"/>
      <c r="I40" s="65"/>
      <c r="J40" s="51"/>
      <c r="L40" s="51"/>
      <c r="N40" s="51"/>
    </row>
    <row r="41" spans="6:14" ht="16.5">
      <c r="F41" s="51"/>
      <c r="G41" s="65"/>
      <c r="H41" s="51"/>
      <c r="I41" s="65"/>
      <c r="J41" s="51"/>
      <c r="N41" s="51"/>
    </row>
    <row r="42" spans="8:14" ht="16.5">
      <c r="H42" s="51"/>
      <c r="I42" s="65"/>
      <c r="J42" s="51"/>
      <c r="N42" s="51"/>
    </row>
    <row r="43" spans="8:10" ht="16.5">
      <c r="H43" s="51"/>
      <c r="I43" s="65"/>
      <c r="J43" s="51"/>
    </row>
    <row r="44" spans="8:10" ht="16.5">
      <c r="H44" s="51"/>
      <c r="I44" s="65"/>
      <c r="J44" s="51"/>
    </row>
  </sheetData>
  <sheetProtection/>
  <mergeCells count="8">
    <mergeCell ref="H2:I2"/>
    <mergeCell ref="J2:K2"/>
    <mergeCell ref="L2:M2"/>
    <mergeCell ref="N2:O2"/>
    <mergeCell ref="B1:G1"/>
    <mergeCell ref="B2:C2"/>
    <mergeCell ref="D2:E2"/>
    <mergeCell ref="F2:G2"/>
  </mergeCells>
  <printOptions horizontalCentered="1" verticalCentered="1"/>
  <pageMargins left="0.15748031496062992" right="0.15748031496062992" top="0.5905511811023623" bottom="0.3937007874015748" header="0.5118110236220472" footer="0.511811023622047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少年委員会</dc:creator>
  <cp:keywords/>
  <dc:description/>
  <cp:lastModifiedBy>owner</cp:lastModifiedBy>
  <cp:lastPrinted>2021-01-17T09:11:46Z</cp:lastPrinted>
  <dcterms:created xsi:type="dcterms:W3CDTF">2004-09-10T10:58:54Z</dcterms:created>
  <dcterms:modified xsi:type="dcterms:W3CDTF">2022-09-08T03:56:03Z</dcterms:modified>
  <cp:category/>
  <cp:version/>
  <cp:contentType/>
  <cp:contentStatus/>
</cp:coreProperties>
</file>